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Sprawozdania_finansowe\2026_Q2\Analizy\Press\"/>
    </mc:Choice>
  </mc:AlternateContent>
  <xr:revisionPtr revIDLastSave="0" documentId="13_ncr:1_{5D70F2E9-292B-40D3-82D7-A0A3B30A39B2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kładka wg grup Działu I" sheetId="9" r:id="rId1"/>
    <sheet name="Składka wg grup Działu II" sheetId="4" r:id="rId2"/>
    <sheet name="Odszk&amp;Świadczenia Dział I" sheetId="7" r:id="rId3"/>
    <sheet name="Odszkodowania Dział II" sheetId="6" r:id="rId4"/>
    <sheet name="Zyski, koszty, aktywa" sheetId="13" r:id="rId5"/>
    <sheet name="Arkusz2" sheetId="12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3" l="1"/>
  <c r="D19" i="13"/>
  <c r="D17" i="13"/>
  <c r="D20" i="13"/>
  <c r="D7" i="13"/>
  <c r="C1" i="13"/>
  <c r="C13" i="13" s="1"/>
  <c r="B1" i="13"/>
  <c r="B13" i="13" s="1"/>
  <c r="D6" i="13" l="1"/>
  <c r="D8" i="13"/>
  <c r="D5" i="13"/>
  <c r="D4" i="13"/>
  <c r="D18" i="13"/>
  <c r="D15" i="13"/>
  <c r="D21" i="13"/>
  <c r="D9" i="13"/>
  <c r="D10" i="13"/>
  <c r="C1" i="4"/>
  <c r="C1" i="6"/>
  <c r="C1" i="7"/>
  <c r="B1" i="4"/>
  <c r="B1" i="6"/>
  <c r="B1" i="7"/>
  <c r="C21" i="6" l="1"/>
  <c r="B21" i="6"/>
  <c r="D6" i="9"/>
  <c r="B8" i="9"/>
  <c r="D2" i="9"/>
  <c r="D4" i="9"/>
  <c r="D3" i="9"/>
  <c r="D5" i="9" l="1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" i="6"/>
  <c r="D3" i="4"/>
  <c r="D4" i="4"/>
  <c r="D5" i="4"/>
  <c r="D6" i="4"/>
  <c r="D7" i="4"/>
  <c r="D8" i="4"/>
  <c r="D9" i="4"/>
  <c r="D10" i="4"/>
  <c r="D11" i="4"/>
  <c r="D13" i="4"/>
  <c r="D14" i="4"/>
  <c r="D15" i="4"/>
  <c r="D16" i="4"/>
  <c r="D17" i="4"/>
  <c r="D18" i="4"/>
  <c r="D19" i="4"/>
  <c r="D20" i="4"/>
  <c r="D2" i="4"/>
  <c r="D3" i="7" l="1"/>
  <c r="D4" i="7"/>
  <c r="D5" i="7"/>
  <c r="D6" i="7"/>
  <c r="D2" i="7"/>
  <c r="C21" i="4"/>
  <c r="B8" i="7" l="1"/>
  <c r="C8" i="7"/>
  <c r="B21" i="4"/>
  <c r="C8" i="9"/>
  <c r="D21" i="4" l="1"/>
  <c r="D8" i="9"/>
  <c r="D21" i="6"/>
  <c r="D8" i="7"/>
</calcChain>
</file>

<file path=xl/sharedStrings.xml><?xml version="1.0" encoding="utf-8"?>
<sst xmlns="http://schemas.openxmlformats.org/spreadsheetml/2006/main" count="87" uniqueCount="40">
  <si>
    <t>Wielkość</t>
  </si>
  <si>
    <t>Grupa</t>
  </si>
  <si>
    <t>SUMA:</t>
  </si>
  <si>
    <t>casco pojazdów lądowych</t>
  </si>
  <si>
    <t>casco pojazdów szynowych</t>
  </si>
  <si>
    <t>casco statków powietrznych</t>
  </si>
  <si>
    <t>żeglugi morskiej i śródlądowej</t>
  </si>
  <si>
    <t>przedmiotów w transporcie</t>
  </si>
  <si>
    <t>szkód spowodowanych żywiołami</t>
  </si>
  <si>
    <t>pozostałych szkód rzeczowych</t>
  </si>
  <si>
    <t>ochrony prawnej</t>
  </si>
  <si>
    <t>Różnica rok do roku</t>
  </si>
  <si>
    <t>Dział II</t>
  </si>
  <si>
    <t>Dział I</t>
  </si>
  <si>
    <t>Koszty działalności ubezpieczeniowej</t>
  </si>
  <si>
    <t>Wynik techniczny</t>
  </si>
  <si>
    <t>Wynik finansowy brutto</t>
  </si>
  <si>
    <t>Wynik finansowy netto</t>
  </si>
  <si>
    <t>wypadku</t>
  </si>
  <si>
    <t>choroby</t>
  </si>
  <si>
    <t xml:space="preserve">odpowiedzialności cywilnej wynikającej
z posiadania pojazdów lądowych   </t>
  </si>
  <si>
    <t>odpowiedzialności cywilnej wynikającej
z posiadania pojazdów powietrznych</t>
  </si>
  <si>
    <t>odpowiedzialności cywilnej
za żeglugę morską i śródlądową</t>
  </si>
  <si>
    <t>odpowiedzialności cywilnej ogólnej</t>
  </si>
  <si>
    <t>kredytu</t>
  </si>
  <si>
    <t>gwarancji</t>
  </si>
  <si>
    <t>różnych ryzyk finansowych</t>
  </si>
  <si>
    <t>świadczenia pomocy</t>
  </si>
  <si>
    <t>na życie</t>
  </si>
  <si>
    <t>posagowe</t>
  </si>
  <si>
    <t>związane z ubezpieczeniowym funduszem kapitałowym</t>
  </si>
  <si>
    <t>rentowe</t>
  </si>
  <si>
    <t>wypadkowe</t>
  </si>
  <si>
    <t>Podatek dochodowy</t>
  </si>
  <si>
    <t>reasekuracja czynna</t>
  </si>
  <si>
    <t>-</t>
  </si>
  <si>
    <t>Udziały, akcje oraz inne papiery wartościowe o zmiennej kwocie dochodu oraz jednostki uczestnictwa i certyfikaty inwestycyjne w funduszach inwestycyjnych</t>
  </si>
  <si>
    <t>Dłużne papiery wartościowe i inne papiery wartościowe o stałej kwocie dochodu</t>
  </si>
  <si>
    <t>II kw. 2025 r. (tys. zł)</t>
  </si>
  <si>
    <t>II kw. 2026 r. (tys.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</si>
</sst>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"/>
    <numFmt numFmtId="165" formatCode="#,##0.000"/>
    <numFmt numFmtId="166" formatCode="#,##0.0"/>
    <numFmt numFmtId="167" formatCode="0.0%"/>
    <numFmt numFmtId="168" formatCode="_-* #,##0_-;\-* #,##0_-;_-* &quot;-&quot;??_-;_-@_-"/>
  </numFmts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0" fillId="0" borderId="0" xfId="0" applyNumberFormat="1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2" fontId="0" fillId="0" borderId="0" xfId="0" applyNumberFormat="1"/>
    <xf numFmtId="1" fontId="0" fillId="0" borderId="0" xfId="0" applyNumberFormat="1"/>
    <xf numFmtId="0" fontId="3" fillId="0" borderId="0" xfId="0" applyFont="1" applyAlignment="1">
      <alignment wrapText="1"/>
    </xf>
    <xf numFmtId="4" fontId="0" fillId="0" borderId="0" xfId="0" applyNumberFormat="1"/>
    <xf numFmtId="49" fontId="4" fillId="0" borderId="0" xfId="0" applyNumberFormat="1" applyFont="1" applyAlignment="1">
      <alignment horizontal="left" vertical="center" wrapText="1"/>
    </xf>
    <xf numFmtId="3" fontId="0" fillId="0" borderId="0" xfId="0" applyNumberForma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165" fontId="0" fillId="0" borderId="0" xfId="0" applyNumberFormat="1"/>
    <xf numFmtId="167" fontId="0" fillId="0" borderId="0" xfId="0" applyNumberFormat="1"/>
    <xf numFmtId="167" fontId="3" fillId="0" borderId="0" xfId="0" applyNumberFormat="1" applyFont="1"/>
    <xf numFmtId="167" fontId="3" fillId="0" borderId="0" xfId="0" applyNumberFormat="1" applyFont="1" applyAlignment="1">
      <alignment horizontal="right"/>
    </xf>
    <xf numFmtId="167" fontId="2" fillId="0" borderId="0" xfId="0" applyNumberFormat="1" applyFont="1"/>
    <xf numFmtId="168" fontId="0" fillId="0" borderId="0" xfId="1" applyNumberFormat="1" applyFont="1"/>
    <xf numFmtId="0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3" fontId="2" fillId="0" borderId="0" xfId="2" applyNumberFormat="1" applyFont="1" applyAlignment="1">
      <alignment horizontal="center"/>
    </xf>
    <xf numFmtId="0" fontId="3" fillId="0" borderId="0" xfId="2" applyFont="1"/>
    <xf numFmtId="3" fontId="6" fillId="0" borderId="0" xfId="2" applyNumberFormat="1" applyAlignment="1">
      <alignment vertical="center" wrapText="1"/>
    </xf>
    <xf numFmtId="10" fontId="6" fillId="0" borderId="0" xfId="2" applyNumberFormat="1"/>
    <xf numFmtId="0" fontId="6" fillId="0" borderId="0" xfId="2"/>
    <xf numFmtId="3" fontId="3" fillId="0" borderId="0" xfId="2" applyNumberFormat="1" applyFont="1" applyAlignment="1">
      <alignment vertical="center" wrapText="1"/>
    </xf>
    <xf numFmtId="3" fontId="6" fillId="0" borderId="0" xfId="2" applyNumberFormat="1"/>
    <xf numFmtId="0" fontId="5" fillId="0" borderId="0" xfId="2" applyFont="1" applyAlignment="1">
      <alignment wrapText="1"/>
    </xf>
    <xf numFmtId="164" fontId="6" fillId="0" borderId="0" xfId="2" applyNumberFormat="1"/>
    <xf numFmtId="166" fontId="6" fillId="0" borderId="0" xfId="2" applyNumberFormat="1"/>
    <xf numFmtId="3" fontId="2" fillId="0" borderId="0" xfId="2" applyNumberFormat="1" applyFont="1"/>
    <xf numFmtId="167" fontId="0" fillId="0" borderId="0" xfId="4" applyNumberFormat="1" applyFont="1"/>
    <xf numFmtId="166" fontId="0" fillId="0" borderId="0" xfId="0" applyNumberFormat="1"/>
    <xf numFmtId="168" fontId="0" fillId="0" borderId="0" xfId="0" applyNumberFormat="1"/>
    <xf numFmtId="167" fontId="2" fillId="0" borderId="0" xfId="0" applyNumberFormat="1" applyFont="1" applyAlignment="1">
      <alignment horizontal="center"/>
    </xf>
    <xf numFmtId="167" fontId="0" fillId="0" borderId="0" xfId="0" applyNumberFormat="1" applyAlignment="1">
      <alignment horizontal="right"/>
    </xf>
  </cellXfs>
  <cellStyles count="5">
    <cellStyle name="Dziesiętny" xfId="1" builtinId="3"/>
    <cellStyle name="Normalny" xfId="0" builtinId="0"/>
    <cellStyle name="Normalny 2" xfId="3" xr:uid="{B19C8B50-819D-4673-A429-FE09F970890B}"/>
    <cellStyle name="Normalny 6" xfId="2" xr:uid="{B759B7BF-CF15-4EA9-88F3-0816385BDC3C}"/>
    <cellStyle name="Procentowy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C2" sqref="C2"/>
    </sheetView>
  </sheetViews>
  <sheetFormatPr defaultRowHeight="12.75" x14ac:dyDescent="0.2"/>
  <cols>
    <col min="1" max="1" width="26.42578125" customWidth="1"/>
    <col min="2" max="2" width="19" customWidth="1"/>
    <col min="3" max="3" width="18.42578125" customWidth="1"/>
    <col min="4" max="4" width="20" style="4" customWidth="1"/>
    <col min="5" max="5" width="16" customWidth="1"/>
  </cols>
  <sheetData>
    <row r="1" spans="1:5" s="2" customFormat="1" x14ac:dyDescent="0.2">
      <c r="A1" s="2" t="s">
        <v>1</v>
      </c>
      <c r="B1" s="2" t="s">
        <v>38</v>
      </c>
      <c r="C1" s="2" t="s">
        <v>39</v>
      </c>
      <c r="D1" s="3" t="s">
        <v>11</v>
      </c>
    </row>
    <row r="2" spans="1:5" x14ac:dyDescent="0.2">
      <c r="A2" t="s">
        <v>28</v>
      </c>
      <c r="B2" s="15">
        <v>5437449.9066000003</v>
      </c>
      <c r="C2" s="15">
        <v>6325383.525510001</v>
      </c>
      <c r="D2" s="19">
        <f>(C2-B2)/B2</f>
        <v>0.16329964122193069</v>
      </c>
    </row>
    <row r="3" spans="1:5" x14ac:dyDescent="0.2">
      <c r="A3" t="s">
        <v>29</v>
      </c>
      <c r="B3" s="15">
        <v>46676.02500999999</v>
      </c>
      <c r="C3" s="15">
        <v>44304.147700000001</v>
      </c>
      <c r="D3" s="19">
        <f t="shared" ref="D3:D6" si="0">(C3-B3)/B3</f>
        <v>-5.0815751973134642E-2</v>
      </c>
    </row>
    <row r="4" spans="1:5" ht="38.25" x14ac:dyDescent="0.2">
      <c r="A4" s="8" t="s">
        <v>30</v>
      </c>
      <c r="B4" s="15">
        <v>2005534.3738400002</v>
      </c>
      <c r="C4" s="15">
        <v>2018809.9617300001</v>
      </c>
      <c r="D4" s="19">
        <f t="shared" si="0"/>
        <v>6.6194766158911844E-3</v>
      </c>
    </row>
    <row r="5" spans="1:5" x14ac:dyDescent="0.2">
      <c r="A5" t="s">
        <v>31</v>
      </c>
      <c r="B5" s="15">
        <v>72904.197780000002</v>
      </c>
      <c r="C5" s="15">
        <v>76530.110509999999</v>
      </c>
      <c r="D5" s="19">
        <f t="shared" si="0"/>
        <v>4.9735307985169307E-2</v>
      </c>
    </row>
    <row r="6" spans="1:5" x14ac:dyDescent="0.2">
      <c r="A6" t="s">
        <v>32</v>
      </c>
      <c r="B6" s="15">
        <v>4531629.1890400006</v>
      </c>
      <c r="C6" s="15">
        <v>5144766.0436900007</v>
      </c>
      <c r="D6" s="19">
        <f t="shared" si="0"/>
        <v>0.13530163856586191</v>
      </c>
    </row>
    <row r="7" spans="1:5" x14ac:dyDescent="0.2">
      <c r="A7" t="s">
        <v>34</v>
      </c>
      <c r="B7" s="15">
        <v>59.155639999999998</v>
      </c>
      <c r="C7" s="15">
        <v>-1.0000000000000001E-5</v>
      </c>
      <c r="D7" s="20" t="s">
        <v>35</v>
      </c>
    </row>
    <row r="8" spans="1:5" s="5" customFormat="1" x14ac:dyDescent="0.2">
      <c r="A8" s="5" t="s">
        <v>2</v>
      </c>
      <c r="B8" s="6">
        <f>SUM(B2:B7)</f>
        <v>12094252.847910002</v>
      </c>
      <c r="C8" s="6">
        <f>SUM(C2:C7)</f>
        <v>13609793.78913</v>
      </c>
      <c r="D8" s="21">
        <f t="shared" ref="D8" si="1">(C8-B8)/B8</f>
        <v>0.12531083650048691</v>
      </c>
      <c r="E8" s="6"/>
    </row>
    <row r="9" spans="1:5" x14ac:dyDescent="0.2">
      <c r="B9" s="1"/>
      <c r="C9" s="1"/>
      <c r="D9" s="7"/>
    </row>
    <row r="10" spans="1:5" x14ac:dyDescent="0.2">
      <c r="B10" s="1"/>
      <c r="C10" s="1"/>
      <c r="D10" s="7"/>
      <c r="E10" s="1"/>
    </row>
    <row r="11" spans="1:5" x14ac:dyDescent="0.2">
      <c r="B11" s="1"/>
      <c r="C11" s="1"/>
      <c r="D11" s="7"/>
      <c r="E11" s="1"/>
    </row>
    <row r="12" spans="1:5" x14ac:dyDescent="0.2">
      <c r="B12" s="10"/>
      <c r="C12" s="10"/>
      <c r="D12" s="7"/>
    </row>
    <row r="13" spans="1:5" x14ac:dyDescent="0.2">
      <c r="B13" s="1"/>
      <c r="C13" s="10"/>
      <c r="D13" s="7"/>
    </row>
    <row r="14" spans="1:5" x14ac:dyDescent="0.2">
      <c r="B14" s="10"/>
      <c r="C14" s="10"/>
      <c r="D14" s="7"/>
    </row>
    <row r="15" spans="1:5" x14ac:dyDescent="0.2">
      <c r="B15" s="1"/>
      <c r="C15" s="10"/>
      <c r="D15" s="7"/>
    </row>
    <row r="16" spans="1:5" x14ac:dyDescent="0.2">
      <c r="B16" s="1"/>
      <c r="C16" s="10"/>
      <c r="D16" s="7"/>
    </row>
    <row r="17" spans="2:4" x14ac:dyDescent="0.2">
      <c r="B17" s="1"/>
      <c r="C17" s="10"/>
      <c r="D17" s="7"/>
    </row>
    <row r="18" spans="2:4" x14ac:dyDescent="0.2">
      <c r="B18" s="1"/>
      <c r="C18" s="10"/>
      <c r="D18"/>
    </row>
    <row r="19" spans="2:4" x14ac:dyDescent="0.2">
      <c r="B19" s="1"/>
      <c r="C19" s="10"/>
      <c r="D19"/>
    </row>
    <row r="20" spans="2:4" x14ac:dyDescent="0.2">
      <c r="C20" s="10"/>
      <c r="D20"/>
    </row>
  </sheetData>
  <phoneticPr fontId="1" type="noConversion"/>
  <pageMargins left="0.75" right="0.75" top="1" bottom="1" header="0.5" footer="0.5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E26"/>
  <sheetViews>
    <sheetView workbookViewId="0">
      <selection activeCell="A23" sqref="A23:K24"/>
    </sheetView>
  </sheetViews>
  <sheetFormatPr defaultRowHeight="12.75" x14ac:dyDescent="0.2"/>
  <cols>
    <col min="1" max="1" width="33.7109375" customWidth="1"/>
    <col min="2" max="3" width="19" customWidth="1"/>
    <col min="4" max="4" width="19.42578125" style="18" customWidth="1"/>
    <col min="5" max="5" width="9.140625" bestFit="1" customWidth="1"/>
  </cols>
  <sheetData>
    <row r="1" spans="1:5" s="2" customFormat="1" x14ac:dyDescent="0.2">
      <c r="A1" s="2" t="s">
        <v>1</v>
      </c>
      <c r="B1" s="2" t="str">
        <f>+'Składka wg grup Działu I'!B1</f>
        <v>II kw. 2025 r. (tys. zł)</v>
      </c>
      <c r="C1" s="2" t="str">
        <f>+'Składka wg grup Działu I'!C1</f>
        <v>II kw. 2026 r. (tys. zł)</v>
      </c>
      <c r="D1" s="39" t="s">
        <v>11</v>
      </c>
    </row>
    <row r="2" spans="1:5" x14ac:dyDescent="0.2">
      <c r="A2" s="8" t="s">
        <v>18</v>
      </c>
      <c r="B2" s="1">
        <v>735028.05998999986</v>
      </c>
      <c r="C2" s="1">
        <v>801227.44351000013</v>
      </c>
      <c r="D2" s="18">
        <f>(C2-B2)/B2</f>
        <v>9.0063750111663649E-2</v>
      </c>
    </row>
    <row r="3" spans="1:5" x14ac:dyDescent="0.2">
      <c r="A3" s="8" t="s">
        <v>19</v>
      </c>
      <c r="B3" s="1">
        <v>736022.56670999993</v>
      </c>
      <c r="C3" s="1">
        <v>846245.12236000004</v>
      </c>
      <c r="D3" s="18">
        <f t="shared" ref="D3:D20" si="0">(C3-B3)/B3</f>
        <v>0.14975431547254295</v>
      </c>
    </row>
    <row r="4" spans="1:5" x14ac:dyDescent="0.2">
      <c r="A4" s="8" t="s">
        <v>3</v>
      </c>
      <c r="B4" s="1">
        <v>7346137.3147900021</v>
      </c>
      <c r="C4" s="1">
        <v>7467632.5823600003</v>
      </c>
      <c r="D4" s="18">
        <f t="shared" si="0"/>
        <v>1.6538660028228912E-2</v>
      </c>
      <c r="E4" s="1"/>
    </row>
    <row r="5" spans="1:5" x14ac:dyDescent="0.2">
      <c r="A5" s="8" t="s">
        <v>4</v>
      </c>
      <c r="B5" s="1">
        <v>96985.127659999998</v>
      </c>
      <c r="C5" s="1">
        <v>100527.31141000001</v>
      </c>
      <c r="D5" s="18">
        <f t="shared" si="0"/>
        <v>3.6522958060310202E-2</v>
      </c>
    </row>
    <row r="6" spans="1:5" x14ac:dyDescent="0.2">
      <c r="A6" s="8" t="s">
        <v>5</v>
      </c>
      <c r="B6" s="1">
        <v>34734.489379999992</v>
      </c>
      <c r="C6" s="1">
        <v>31152.994329999998</v>
      </c>
      <c r="D6" s="18">
        <f t="shared" si="0"/>
        <v>-0.10311062905856931</v>
      </c>
    </row>
    <row r="7" spans="1:5" x14ac:dyDescent="0.2">
      <c r="A7" s="8" t="s">
        <v>6</v>
      </c>
      <c r="B7" s="1">
        <v>157857.14892000001</v>
      </c>
      <c r="C7" s="1">
        <v>81625.723209999996</v>
      </c>
      <c r="D7" s="18">
        <f t="shared" si="0"/>
        <v>-0.48291399047523104</v>
      </c>
    </row>
    <row r="8" spans="1:5" x14ac:dyDescent="0.2">
      <c r="A8" s="8" t="s">
        <v>7</v>
      </c>
      <c r="B8" s="1">
        <v>130975.41880999999</v>
      </c>
      <c r="C8" s="1">
        <v>149025.42230999999</v>
      </c>
      <c r="D8" s="18">
        <f t="shared" si="0"/>
        <v>0.13781214569876135</v>
      </c>
    </row>
    <row r="9" spans="1:5" x14ac:dyDescent="0.2">
      <c r="A9" s="8" t="s">
        <v>8</v>
      </c>
      <c r="B9" s="1">
        <v>3561568.6752200001</v>
      </c>
      <c r="C9" s="1">
        <v>3730026.8874299997</v>
      </c>
      <c r="D9" s="18">
        <f t="shared" si="0"/>
        <v>4.729888079431567E-2</v>
      </c>
      <c r="E9" s="1"/>
    </row>
    <row r="10" spans="1:5" x14ac:dyDescent="0.2">
      <c r="A10" s="8" t="s">
        <v>9</v>
      </c>
      <c r="B10" s="1">
        <v>2977144.4699399997</v>
      </c>
      <c r="C10" s="1">
        <v>3098741.2636799999</v>
      </c>
      <c r="D10" s="18">
        <f t="shared" si="0"/>
        <v>4.0843430665778446E-2</v>
      </c>
    </row>
    <row r="11" spans="1:5" ht="38.25" x14ac:dyDescent="0.2">
      <c r="A11" s="14" t="s">
        <v>20</v>
      </c>
      <c r="B11" s="1">
        <v>9430787.6835600026</v>
      </c>
      <c r="C11" s="1">
        <v>9718534.1505500022</v>
      </c>
      <c r="D11" s="18">
        <f t="shared" si="0"/>
        <v>3.0511392753715245E-2</v>
      </c>
    </row>
    <row r="12" spans="1:5" ht="38.25" x14ac:dyDescent="0.2">
      <c r="A12" s="8" t="s">
        <v>21</v>
      </c>
      <c r="B12" s="1">
        <v>17499.459359999997</v>
      </c>
      <c r="C12" s="1">
        <v>18872.242139999998</v>
      </c>
      <c r="D12" s="40" t="s">
        <v>35</v>
      </c>
    </row>
    <row r="13" spans="1:5" ht="25.5" x14ac:dyDescent="0.2">
      <c r="A13" s="8" t="s">
        <v>22</v>
      </c>
      <c r="B13" s="1">
        <v>38661.552690000004</v>
      </c>
      <c r="C13" s="1">
        <v>30491.368440000002</v>
      </c>
      <c r="D13" s="18">
        <f t="shared" si="0"/>
        <v>-0.21132581806817241</v>
      </c>
    </row>
    <row r="14" spans="1:5" x14ac:dyDescent="0.2">
      <c r="A14" s="8" t="s">
        <v>23</v>
      </c>
      <c r="B14" s="1">
        <v>2257448.4359399993</v>
      </c>
      <c r="C14" s="1">
        <v>2397841.6573899998</v>
      </c>
      <c r="D14" s="18">
        <f t="shared" si="0"/>
        <v>6.2191108870905808E-2</v>
      </c>
    </row>
    <row r="15" spans="1:5" x14ac:dyDescent="0.2">
      <c r="A15" s="8" t="s">
        <v>24</v>
      </c>
      <c r="B15" s="1">
        <v>117611.63803000002</v>
      </c>
      <c r="C15" s="1">
        <v>128135.89087</v>
      </c>
      <c r="D15" s="18">
        <f t="shared" si="0"/>
        <v>8.9483090417595348E-2</v>
      </c>
    </row>
    <row r="16" spans="1:5" x14ac:dyDescent="0.2">
      <c r="A16" s="8" t="s">
        <v>25</v>
      </c>
      <c r="B16" s="1">
        <v>342939.03397999995</v>
      </c>
      <c r="C16" s="1">
        <v>353238.83201000007</v>
      </c>
      <c r="D16" s="18">
        <f t="shared" si="0"/>
        <v>3.0033904016306297E-2</v>
      </c>
    </row>
    <row r="17" spans="1:5" s="5" customFormat="1" x14ac:dyDescent="0.2">
      <c r="A17" s="12" t="s">
        <v>26</v>
      </c>
      <c r="B17" s="1">
        <v>510553.92907999997</v>
      </c>
      <c r="C17" s="1">
        <v>656747.96829999983</v>
      </c>
      <c r="D17" s="18">
        <f t="shared" si="0"/>
        <v>0.28634397052518296</v>
      </c>
    </row>
    <row r="18" spans="1:5" x14ac:dyDescent="0.2">
      <c r="A18" t="s">
        <v>10</v>
      </c>
      <c r="B18" s="1">
        <v>38197.930099999998</v>
      </c>
      <c r="C18" s="1">
        <v>43788.916439999994</v>
      </c>
      <c r="D18" s="18">
        <f t="shared" si="0"/>
        <v>0.14636883007438134</v>
      </c>
    </row>
    <row r="19" spans="1:5" x14ac:dyDescent="0.2">
      <c r="A19" t="s">
        <v>27</v>
      </c>
      <c r="B19" s="1">
        <v>1486355.1324199997</v>
      </c>
      <c r="C19" s="1">
        <v>1659500.8229</v>
      </c>
      <c r="D19" s="18">
        <f t="shared" si="0"/>
        <v>0.1164901218446323</v>
      </c>
    </row>
    <row r="20" spans="1:5" x14ac:dyDescent="0.2">
      <c r="A20" s="12" t="s">
        <v>34</v>
      </c>
      <c r="B20" s="1">
        <v>2069088.1239400001</v>
      </c>
      <c r="C20" s="1">
        <v>2383426.4995400002</v>
      </c>
      <c r="D20" s="18">
        <f t="shared" si="0"/>
        <v>0.15192121203684189</v>
      </c>
    </row>
    <row r="21" spans="1:5" s="5" customFormat="1" x14ac:dyDescent="0.2">
      <c r="A21" s="5" t="s">
        <v>2</v>
      </c>
      <c r="B21" s="6">
        <f>SUM(B2:B20)</f>
        <v>32085596.19052</v>
      </c>
      <c r="C21" s="6">
        <f>SUM(C2:C20)</f>
        <v>33696783.099179998</v>
      </c>
      <c r="D21" s="21">
        <f t="shared" ref="D21" si="1">(C21-B21)/B21</f>
        <v>5.0215271023576591E-2</v>
      </c>
    </row>
    <row r="22" spans="1:5" x14ac:dyDescent="0.2">
      <c r="B22" s="6"/>
      <c r="C22" s="1"/>
      <c r="D22" s="21"/>
    </row>
    <row r="23" spans="1:5" x14ac:dyDescent="0.2">
      <c r="B23" s="1"/>
      <c r="C23" s="1"/>
      <c r="E23" s="1"/>
    </row>
    <row r="24" spans="1:5" x14ac:dyDescent="0.2">
      <c r="B24" s="1"/>
      <c r="C24" s="1"/>
      <c r="E24" s="1"/>
    </row>
    <row r="25" spans="1:5" x14ac:dyDescent="0.2">
      <c r="B25" s="1"/>
      <c r="C25" s="1"/>
      <c r="D25" s="21"/>
    </row>
    <row r="26" spans="1:5" x14ac:dyDescent="0.2">
      <c r="B26" s="1"/>
      <c r="C26" s="1"/>
      <c r="D26" s="21"/>
    </row>
  </sheetData>
  <phoneticPr fontId="1" type="noConversion"/>
  <pageMargins left="0.75" right="0.75" top="1" bottom="1" header="0.5" footer="0.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F22"/>
  <sheetViews>
    <sheetView workbookViewId="0">
      <selection activeCell="B8" sqref="B8"/>
    </sheetView>
  </sheetViews>
  <sheetFormatPr defaultRowHeight="12.75" x14ac:dyDescent="0.2"/>
  <cols>
    <col min="1" max="1" width="26.85546875" customWidth="1"/>
    <col min="2" max="2" width="18.5703125" customWidth="1"/>
    <col min="3" max="3" width="19.85546875" customWidth="1"/>
    <col min="4" max="4" width="19.42578125" style="4" customWidth="1"/>
    <col min="5" max="5" width="3.5703125" customWidth="1"/>
  </cols>
  <sheetData>
    <row r="1" spans="1:6" s="2" customFormat="1" x14ac:dyDescent="0.2">
      <c r="A1" s="2" t="s">
        <v>1</v>
      </c>
      <c r="B1" s="2" t="str">
        <f>+'Składka wg grup Działu I'!B1</f>
        <v>II kw. 2025 r. (tys. zł)</v>
      </c>
      <c r="C1" s="2" t="str">
        <f>+'Składka wg grup Działu I'!C1</f>
        <v>II kw. 2026 r. (tys. zł)</v>
      </c>
      <c r="D1" s="3" t="s">
        <v>11</v>
      </c>
    </row>
    <row r="2" spans="1:6" x14ac:dyDescent="0.2">
      <c r="A2" t="s">
        <v>28</v>
      </c>
      <c r="B2" s="16">
        <v>3543517.6686299997</v>
      </c>
      <c r="C2" s="16">
        <v>3922652.2930600005</v>
      </c>
      <c r="D2" s="18">
        <f>(C2-B2)/B2</f>
        <v>0.10699385748415992</v>
      </c>
      <c r="F2" s="1"/>
    </row>
    <row r="3" spans="1:6" x14ac:dyDescent="0.2">
      <c r="A3" t="s">
        <v>29</v>
      </c>
      <c r="B3" s="16">
        <v>45763.963909999999</v>
      </c>
      <c r="C3" s="16">
        <v>48650.931550000001</v>
      </c>
      <c r="D3" s="18">
        <f t="shared" ref="D3:D6" si="0">(C3-B3)/B3</f>
        <v>6.3083863226479908E-2</v>
      </c>
      <c r="F3" s="1"/>
    </row>
    <row r="4" spans="1:6" ht="38.25" x14ac:dyDescent="0.2">
      <c r="A4" s="8" t="s">
        <v>30</v>
      </c>
      <c r="B4" s="16">
        <v>2995548.5780500006</v>
      </c>
      <c r="C4" s="16">
        <v>2764357.3946199999</v>
      </c>
      <c r="D4" s="18">
        <f t="shared" si="0"/>
        <v>-7.7178245455294267E-2</v>
      </c>
      <c r="F4" s="1"/>
    </row>
    <row r="5" spans="1:6" x14ac:dyDescent="0.2">
      <c r="A5" t="s">
        <v>31</v>
      </c>
      <c r="B5" s="16">
        <v>51641.625970000001</v>
      </c>
      <c r="C5" s="16">
        <v>55208.715080000002</v>
      </c>
      <c r="D5" s="18">
        <f t="shared" si="0"/>
        <v>6.9073911655535752E-2</v>
      </c>
      <c r="F5" s="1"/>
    </row>
    <row r="6" spans="1:6" x14ac:dyDescent="0.2">
      <c r="A6" t="s">
        <v>32</v>
      </c>
      <c r="B6" s="16">
        <v>2061443.9329500003</v>
      </c>
      <c r="C6" s="16">
        <v>2291339.8401899999</v>
      </c>
      <c r="D6" s="18">
        <f t="shared" si="0"/>
        <v>0.11152178507761321</v>
      </c>
      <c r="F6" s="1"/>
    </row>
    <row r="7" spans="1:6" x14ac:dyDescent="0.2">
      <c r="A7" t="s">
        <v>34</v>
      </c>
      <c r="B7" s="16">
        <v>0</v>
      </c>
      <c r="C7" s="16">
        <v>0</v>
      </c>
      <c r="D7" s="20" t="s">
        <v>35</v>
      </c>
      <c r="F7" s="1"/>
    </row>
    <row r="8" spans="1:6" s="5" customFormat="1" x14ac:dyDescent="0.2">
      <c r="A8" s="5" t="s">
        <v>2</v>
      </c>
      <c r="B8" s="6">
        <f>SUM(B2:B7)</f>
        <v>8697915.7695100009</v>
      </c>
      <c r="C8" s="6">
        <f>SUM(C2:C7)</f>
        <v>9082209.1744999997</v>
      </c>
      <c r="D8" s="21">
        <f t="shared" ref="D8" si="1">(C8-B8)/B8</f>
        <v>4.4182240340509535E-2</v>
      </c>
      <c r="E8" s="10"/>
      <c r="F8" s="1"/>
    </row>
    <row r="9" spans="1:6" x14ac:dyDescent="0.2">
      <c r="B9" s="1"/>
      <c r="C9" s="1"/>
      <c r="D9" s="21"/>
      <c r="E9" s="1"/>
    </row>
    <row r="10" spans="1:6" x14ac:dyDescent="0.2">
      <c r="B10" s="1"/>
      <c r="C10" s="1"/>
      <c r="D10" s="7"/>
      <c r="E10" s="1"/>
    </row>
    <row r="11" spans="1:6" x14ac:dyDescent="0.2">
      <c r="B11" s="1"/>
      <c r="C11" s="1"/>
      <c r="D11" s="7"/>
    </row>
    <row r="12" spans="1:6" x14ac:dyDescent="0.2">
      <c r="B12" s="1"/>
      <c r="C12" s="1"/>
      <c r="D12" s="7"/>
    </row>
    <row r="13" spans="1:6" x14ac:dyDescent="0.2">
      <c r="B13" s="1"/>
      <c r="C13" s="1"/>
      <c r="D13" s="7"/>
    </row>
    <row r="14" spans="1:6" x14ac:dyDescent="0.2">
      <c r="B14" s="1"/>
      <c r="C14" s="13"/>
    </row>
    <row r="15" spans="1:6" x14ac:dyDescent="0.2">
      <c r="D15" s="11"/>
    </row>
    <row r="16" spans="1:6" x14ac:dyDescent="0.2">
      <c r="C16" s="1"/>
      <c r="D16" s="11"/>
      <c r="E16" s="10"/>
    </row>
    <row r="17" spans="2:5" x14ac:dyDescent="0.2">
      <c r="B17" s="1"/>
      <c r="C17" s="1"/>
      <c r="D17" s="11"/>
      <c r="E17" s="10"/>
    </row>
    <row r="18" spans="2:5" x14ac:dyDescent="0.2">
      <c r="C18" s="1"/>
      <c r="D18" s="11"/>
      <c r="E18" s="10"/>
    </row>
    <row r="19" spans="2:5" x14ac:dyDescent="0.2">
      <c r="D19" s="11"/>
      <c r="E19" s="10"/>
    </row>
    <row r="20" spans="2:5" x14ac:dyDescent="0.2">
      <c r="D20" s="11"/>
      <c r="E20" s="10"/>
    </row>
    <row r="21" spans="2:5" x14ac:dyDescent="0.2">
      <c r="D21" s="11"/>
      <c r="E21" s="10"/>
    </row>
    <row r="22" spans="2:5" x14ac:dyDescent="0.2">
      <c r="D22" s="11"/>
      <c r="E22" s="10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/>
  <dimension ref="A1:H38"/>
  <sheetViews>
    <sheetView zoomScale="115" zoomScaleNormal="115" workbookViewId="0">
      <selection activeCell="A23" sqref="A23:H24"/>
    </sheetView>
  </sheetViews>
  <sheetFormatPr defaultRowHeight="12.75" x14ac:dyDescent="0.2"/>
  <cols>
    <col min="1" max="1" width="37.5703125" style="8" customWidth="1"/>
    <col min="2" max="2" width="19" customWidth="1"/>
    <col min="3" max="3" width="19.28515625" customWidth="1"/>
    <col min="4" max="4" width="18.85546875" style="4" customWidth="1"/>
    <col min="5" max="5" width="9.85546875" bestFit="1" customWidth="1"/>
  </cols>
  <sheetData>
    <row r="1" spans="1:8" s="2" customFormat="1" x14ac:dyDescent="0.2">
      <c r="A1" s="9" t="s">
        <v>1</v>
      </c>
      <c r="B1" s="2" t="str">
        <f>+'Składka wg grup Działu I'!B1</f>
        <v>II kw. 2025 r. (tys. zł)</v>
      </c>
      <c r="C1" s="2" t="str">
        <f>+'Składka wg grup Działu I'!C1</f>
        <v>II kw. 2026 r. (tys. zł)</v>
      </c>
      <c r="D1" s="3" t="s">
        <v>11</v>
      </c>
    </row>
    <row r="2" spans="1:8" x14ac:dyDescent="0.2">
      <c r="A2" s="8" t="s">
        <v>18</v>
      </c>
      <c r="B2" s="22">
        <v>211728.35558</v>
      </c>
      <c r="C2" s="22">
        <v>237134.77108000006</v>
      </c>
      <c r="D2" s="18">
        <f>(C2-B2)/B2</f>
        <v>0.11999533756545157</v>
      </c>
      <c r="F2" s="36"/>
    </row>
    <row r="3" spans="1:8" x14ac:dyDescent="0.2">
      <c r="A3" s="8" t="s">
        <v>19</v>
      </c>
      <c r="B3" s="22">
        <v>384062.59315999999</v>
      </c>
      <c r="C3" s="22">
        <v>420320.46195999993</v>
      </c>
      <c r="D3" s="18">
        <f t="shared" ref="D3:D20" si="0">(C3-B3)/B3</f>
        <v>9.4406144846537962E-2</v>
      </c>
      <c r="F3" s="36"/>
    </row>
    <row r="4" spans="1:8" x14ac:dyDescent="0.2">
      <c r="A4" s="8" t="s">
        <v>3</v>
      </c>
      <c r="B4" s="22">
        <v>4457689.452039999</v>
      </c>
      <c r="C4" s="22">
        <v>4969633.1881100005</v>
      </c>
      <c r="D4" s="18">
        <f t="shared" si="0"/>
        <v>0.11484508770249073</v>
      </c>
      <c r="E4" s="1"/>
      <c r="F4" s="36"/>
    </row>
    <row r="5" spans="1:8" x14ac:dyDescent="0.2">
      <c r="A5" s="8" t="s">
        <v>4</v>
      </c>
      <c r="B5" s="22">
        <v>21955.679039999999</v>
      </c>
      <c r="C5" s="22">
        <v>64677.95175</v>
      </c>
      <c r="D5" s="18">
        <f t="shared" si="0"/>
        <v>1.9458415579935535</v>
      </c>
      <c r="F5" s="36"/>
    </row>
    <row r="6" spans="1:8" x14ac:dyDescent="0.2">
      <c r="A6" s="8" t="s">
        <v>5</v>
      </c>
      <c r="B6" s="22">
        <v>11740.712249999999</v>
      </c>
      <c r="C6" s="22">
        <v>10872.18901</v>
      </c>
      <c r="D6" s="18">
        <f t="shared" si="0"/>
        <v>-7.3975345064776515E-2</v>
      </c>
      <c r="F6" s="36"/>
    </row>
    <row r="7" spans="1:8" x14ac:dyDescent="0.2">
      <c r="A7" s="8" t="s">
        <v>6</v>
      </c>
      <c r="B7" s="22">
        <v>20338.966760000003</v>
      </c>
      <c r="C7" s="22">
        <v>22209.018959999998</v>
      </c>
      <c r="D7" s="18">
        <f t="shared" si="0"/>
        <v>9.1944306810991333E-2</v>
      </c>
      <c r="F7" s="36"/>
    </row>
    <row r="8" spans="1:8" x14ac:dyDescent="0.2">
      <c r="A8" s="8" t="s">
        <v>7</v>
      </c>
      <c r="B8" s="22">
        <v>34206.254030000004</v>
      </c>
      <c r="C8" s="22">
        <v>44454.019929999988</v>
      </c>
      <c r="D8" s="18">
        <f t="shared" si="0"/>
        <v>0.29958749329910134</v>
      </c>
      <c r="F8" s="36"/>
    </row>
    <row r="9" spans="1:8" x14ac:dyDescent="0.2">
      <c r="A9" s="8" t="s">
        <v>8</v>
      </c>
      <c r="B9" s="22">
        <v>1533546.6012799998</v>
      </c>
      <c r="C9" s="22">
        <v>1447650.5778899998</v>
      </c>
      <c r="D9" s="18">
        <f t="shared" si="0"/>
        <v>-5.601135519344861E-2</v>
      </c>
      <c r="F9" s="36"/>
    </row>
    <row r="10" spans="1:8" x14ac:dyDescent="0.2">
      <c r="A10" s="8" t="s">
        <v>9</v>
      </c>
      <c r="B10" s="22">
        <v>1418125.9830400003</v>
      </c>
      <c r="C10" s="22">
        <v>1232885.5541200002</v>
      </c>
      <c r="D10" s="18">
        <f t="shared" si="0"/>
        <v>-0.13062339392647254</v>
      </c>
      <c r="E10" s="1"/>
      <c r="F10" s="36"/>
    </row>
    <row r="11" spans="1:8" ht="25.5" x14ac:dyDescent="0.2">
      <c r="A11" s="14" t="s">
        <v>20</v>
      </c>
      <c r="B11" s="22">
        <v>6265068.4613899998</v>
      </c>
      <c r="C11" s="22">
        <v>6743298.4784600018</v>
      </c>
      <c r="D11" s="18">
        <f t="shared" si="0"/>
        <v>7.6332767952530786E-2</v>
      </c>
      <c r="E11" s="1"/>
      <c r="F11" s="36"/>
      <c r="H11" s="37"/>
    </row>
    <row r="12" spans="1:8" ht="25.5" x14ac:dyDescent="0.2">
      <c r="A12" s="8" t="s">
        <v>21</v>
      </c>
      <c r="B12" s="22">
        <v>2352.2575399999996</v>
      </c>
      <c r="C12" s="22">
        <v>1689.3932900000002</v>
      </c>
      <c r="D12" s="18">
        <f t="shared" si="0"/>
        <v>-0.28179918173415636</v>
      </c>
      <c r="F12" s="36"/>
    </row>
    <row r="13" spans="1:8" ht="25.5" x14ac:dyDescent="0.2">
      <c r="A13" s="8" t="s">
        <v>22</v>
      </c>
      <c r="B13" s="22">
        <v>3701.5780099999997</v>
      </c>
      <c r="C13" s="22">
        <v>2217.6352999999999</v>
      </c>
      <c r="D13" s="18">
        <f t="shared" si="0"/>
        <v>-0.40089462007583082</v>
      </c>
      <c r="F13" s="36"/>
    </row>
    <row r="14" spans="1:8" x14ac:dyDescent="0.2">
      <c r="A14" s="8" t="s">
        <v>23</v>
      </c>
      <c r="B14" s="22">
        <v>781783.32456999994</v>
      </c>
      <c r="C14" s="22">
        <v>872987.50399</v>
      </c>
      <c r="D14" s="18">
        <f t="shared" si="0"/>
        <v>0.1166617099055734</v>
      </c>
      <c r="F14" s="36"/>
    </row>
    <row r="15" spans="1:8" x14ac:dyDescent="0.2">
      <c r="A15" s="8" t="s">
        <v>24</v>
      </c>
      <c r="B15" s="22">
        <v>51700.375949999994</v>
      </c>
      <c r="C15" s="22">
        <v>81552.867339999997</v>
      </c>
      <c r="D15" s="18">
        <f t="shared" si="0"/>
        <v>0.5774134296212986</v>
      </c>
      <c r="F15" s="36"/>
    </row>
    <row r="16" spans="1:8" x14ac:dyDescent="0.2">
      <c r="A16" s="8" t="s">
        <v>25</v>
      </c>
      <c r="B16" s="22">
        <v>16780.450519999999</v>
      </c>
      <c r="C16" s="22">
        <v>193838.37280000001</v>
      </c>
      <c r="D16" s="18">
        <f t="shared" si="0"/>
        <v>10.551440324499703</v>
      </c>
      <c r="F16" s="36"/>
    </row>
    <row r="17" spans="1:6" s="5" customFormat="1" x14ac:dyDescent="0.2">
      <c r="A17" s="12" t="s">
        <v>26</v>
      </c>
      <c r="B17" s="22">
        <v>366083.79598000017</v>
      </c>
      <c r="C17" s="22">
        <v>235953.88600999996</v>
      </c>
      <c r="D17" s="18">
        <f t="shared" si="0"/>
        <v>-0.35546481816176712</v>
      </c>
      <c r="F17" s="36"/>
    </row>
    <row r="18" spans="1:6" x14ac:dyDescent="0.2">
      <c r="A18" t="s">
        <v>10</v>
      </c>
      <c r="B18" s="22">
        <v>7888.3015999999998</v>
      </c>
      <c r="C18" s="22">
        <v>8083.0461799999994</v>
      </c>
      <c r="D18" s="18">
        <f t="shared" si="0"/>
        <v>2.4687770558874118E-2</v>
      </c>
      <c r="F18" s="36"/>
    </row>
    <row r="19" spans="1:6" x14ac:dyDescent="0.2">
      <c r="A19" t="s">
        <v>27</v>
      </c>
      <c r="B19" s="22">
        <v>693126.36134999979</v>
      </c>
      <c r="C19" s="22">
        <v>790912.62124999997</v>
      </c>
      <c r="D19" s="18">
        <f t="shared" si="0"/>
        <v>0.14107998967106405</v>
      </c>
      <c r="F19" s="36"/>
    </row>
    <row r="20" spans="1:6" x14ac:dyDescent="0.2">
      <c r="A20" s="12" t="s">
        <v>34</v>
      </c>
      <c r="B20" s="22">
        <v>1257387.1084300003</v>
      </c>
      <c r="C20" s="22">
        <v>1168828.75655</v>
      </c>
      <c r="D20" s="18">
        <f t="shared" si="0"/>
        <v>-7.043045955081885E-2</v>
      </c>
      <c r="F20" s="36"/>
    </row>
    <row r="21" spans="1:6" x14ac:dyDescent="0.2">
      <c r="A21" s="5" t="s">
        <v>2</v>
      </c>
      <c r="B21" s="6">
        <f>SUM(B2:B20)</f>
        <v>17539266.612520002</v>
      </c>
      <c r="C21" s="6">
        <f>SUM(C2:C20)</f>
        <v>18549200.293980006</v>
      </c>
      <c r="D21" s="21">
        <f>(C21-B21)/B21</f>
        <v>5.7581294803916508E-2</v>
      </c>
      <c r="E21" s="1"/>
      <c r="F21" s="36"/>
    </row>
    <row r="22" spans="1:6" x14ac:dyDescent="0.2">
      <c r="C22" s="1"/>
      <c r="D22" s="7"/>
    </row>
    <row r="23" spans="1:6" x14ac:dyDescent="0.2">
      <c r="A23"/>
      <c r="B23" s="1"/>
      <c r="C23" s="1"/>
      <c r="D23" s="18"/>
      <c r="E23" s="1"/>
    </row>
    <row r="24" spans="1:6" x14ac:dyDescent="0.2">
      <c r="A24"/>
      <c r="B24" s="1"/>
      <c r="C24" s="1"/>
      <c r="D24" s="18"/>
      <c r="E24" s="1"/>
    </row>
    <row r="25" spans="1:6" x14ac:dyDescent="0.2">
      <c r="B25" s="15"/>
      <c r="C25" s="13"/>
      <c r="D25" s="7"/>
    </row>
    <row r="26" spans="1:6" x14ac:dyDescent="0.2">
      <c r="B26" s="38"/>
      <c r="C26" s="38"/>
      <c r="D26" s="7"/>
    </row>
    <row r="27" spans="1:6" x14ac:dyDescent="0.2">
      <c r="A27"/>
      <c r="B27" s="1"/>
      <c r="D27" s="1"/>
    </row>
    <row r="28" spans="1:6" x14ac:dyDescent="0.2">
      <c r="A28"/>
      <c r="B28" s="1"/>
      <c r="D28" s="1"/>
    </row>
    <row r="29" spans="1:6" x14ac:dyDescent="0.2">
      <c r="A29"/>
      <c r="B29" s="1"/>
      <c r="D29" s="1"/>
    </row>
    <row r="30" spans="1:6" x14ac:dyDescent="0.2">
      <c r="A30"/>
      <c r="B30" s="17"/>
      <c r="D30" s="1"/>
    </row>
    <row r="31" spans="1:6" x14ac:dyDescent="0.2">
      <c r="A31"/>
      <c r="B31" s="1"/>
      <c r="C31" s="13"/>
      <c r="D31" s="1"/>
    </row>
    <row r="32" spans="1:6" x14ac:dyDescent="0.2">
      <c r="A32"/>
      <c r="B32" s="1"/>
      <c r="D32" s="1"/>
    </row>
    <row r="33" spans="1:4" x14ac:dyDescent="0.2">
      <c r="A33"/>
      <c r="B33" s="15"/>
      <c r="D33" s="1"/>
    </row>
    <row r="34" spans="1:4" x14ac:dyDescent="0.2">
      <c r="A34"/>
      <c r="B34" s="1"/>
      <c r="D34" s="1"/>
    </row>
    <row r="35" spans="1:4" x14ac:dyDescent="0.2">
      <c r="A35"/>
      <c r="D35" s="1"/>
    </row>
    <row r="36" spans="1:4" x14ac:dyDescent="0.2">
      <c r="B36" s="1"/>
    </row>
    <row r="38" spans="1:4" x14ac:dyDescent="0.2">
      <c r="C38" s="1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F9DD-882D-4A36-A22C-0F61A758CFFC}">
  <dimension ref="A1:E30"/>
  <sheetViews>
    <sheetView workbookViewId="0">
      <selection activeCell="G11" sqref="G11"/>
    </sheetView>
  </sheetViews>
  <sheetFormatPr defaultColWidth="8.7109375" defaultRowHeight="12.75" x14ac:dyDescent="0.2"/>
  <cols>
    <col min="1" max="1" width="42.5703125" style="29" customWidth="1"/>
    <col min="2" max="3" width="19.28515625" style="31" customWidth="1"/>
    <col min="4" max="4" width="19" style="28" customWidth="1"/>
    <col min="5" max="5" width="16.140625" style="29" customWidth="1"/>
    <col min="6" max="16384" width="8.7109375" style="29"/>
  </cols>
  <sheetData>
    <row r="1" spans="1:5" s="23" customFormat="1" x14ac:dyDescent="0.2">
      <c r="A1" s="23" t="s">
        <v>0</v>
      </c>
      <c r="B1" s="23" t="str">
        <f>+'Składka wg grup Działu I'!B1</f>
        <v>II kw. 2025 r. (tys. zł)</v>
      </c>
      <c r="C1" s="23" t="str">
        <f>+'Składka wg grup Działu I'!C1</f>
        <v>II kw. 2026 r. (tys. zł)</v>
      </c>
      <c r="D1" s="24" t="s">
        <v>11</v>
      </c>
    </row>
    <row r="2" spans="1:5" s="23" customFormat="1" x14ac:dyDescent="0.2">
      <c r="A2" s="23" t="s">
        <v>13</v>
      </c>
      <c r="B2" s="25"/>
      <c r="C2" s="25"/>
      <c r="D2" s="24"/>
    </row>
    <row r="3" spans="1:5" s="23" customFormat="1" x14ac:dyDescent="0.2">
      <c r="B3" s="25"/>
      <c r="C3" s="25"/>
      <c r="D3" s="24"/>
    </row>
    <row r="4" spans="1:5" x14ac:dyDescent="0.2">
      <c r="A4" s="26" t="s">
        <v>14</v>
      </c>
      <c r="B4" s="27">
        <v>3012723.2462800005</v>
      </c>
      <c r="C4" s="27">
        <v>3396451.34491</v>
      </c>
      <c r="D4" s="28">
        <f t="shared" ref="D4:D10" si="0">(C4-B4)/B4</f>
        <v>0.12736918304853018</v>
      </c>
    </row>
    <row r="5" spans="1:5" x14ac:dyDescent="0.2">
      <c r="A5" s="26" t="s">
        <v>15</v>
      </c>
      <c r="B5" s="27">
        <v>2354911.8523000004</v>
      </c>
      <c r="C5" s="27">
        <v>2527860.8155900016</v>
      </c>
      <c r="D5" s="28">
        <f t="shared" si="0"/>
        <v>7.3441799157401622E-2</v>
      </c>
    </row>
    <row r="6" spans="1:5" x14ac:dyDescent="0.2">
      <c r="A6" s="26" t="s">
        <v>16</v>
      </c>
      <c r="B6" s="30">
        <v>2575006.8953499999</v>
      </c>
      <c r="C6" s="30">
        <v>2718229.4407600001</v>
      </c>
      <c r="D6" s="28">
        <f t="shared" si="0"/>
        <v>5.5620257044217802E-2</v>
      </c>
    </row>
    <row r="7" spans="1:5" x14ac:dyDescent="0.2">
      <c r="A7" s="26" t="s">
        <v>33</v>
      </c>
      <c r="B7" s="27">
        <v>460351.26993999997</v>
      </c>
      <c r="C7" s="27">
        <v>535852.55353999999</v>
      </c>
      <c r="D7" s="28">
        <f t="shared" si="0"/>
        <v>0.16400798375084424</v>
      </c>
    </row>
    <row r="8" spans="1:5" x14ac:dyDescent="0.2">
      <c r="A8" s="26" t="s">
        <v>17</v>
      </c>
      <c r="B8" s="30">
        <v>2114181.0754099996</v>
      </c>
      <c r="C8" s="27">
        <v>2182383.8412200003</v>
      </c>
      <c r="D8" s="28">
        <f t="shared" si="0"/>
        <v>3.2259661484659849E-2</v>
      </c>
      <c r="E8" s="31"/>
    </row>
    <row r="9" spans="1:5" ht="33.75" x14ac:dyDescent="0.2">
      <c r="A9" s="32" t="s">
        <v>36</v>
      </c>
      <c r="B9" s="27">
        <v>6805108.7394000012</v>
      </c>
      <c r="C9" s="27">
        <v>7176772.5321800001</v>
      </c>
      <c r="D9" s="28">
        <f t="shared" si="0"/>
        <v>5.4615408366386814E-2</v>
      </c>
      <c r="E9" s="31"/>
    </row>
    <row r="10" spans="1:5" ht="22.5" x14ac:dyDescent="0.2">
      <c r="A10" s="32" t="s">
        <v>37</v>
      </c>
      <c r="B10" s="27">
        <v>33223545.759259991</v>
      </c>
      <c r="C10" s="27">
        <v>35295133.968610004</v>
      </c>
      <c r="D10" s="28">
        <f t="shared" si="0"/>
        <v>6.2353013864350222E-2</v>
      </c>
    </row>
    <row r="12" spans="1:5" x14ac:dyDescent="0.2">
      <c r="A12" s="23" t="s">
        <v>0</v>
      </c>
      <c r="E12" s="31"/>
    </row>
    <row r="13" spans="1:5" x14ac:dyDescent="0.2">
      <c r="A13" s="23" t="s">
        <v>12</v>
      </c>
      <c r="B13" s="23" t="str">
        <f>+B1</f>
        <v>II kw. 2025 r. (tys. zł)</v>
      </c>
      <c r="C13" s="23" t="str">
        <f>+C1</f>
        <v>II kw. 2026 r. (tys. zł)</v>
      </c>
      <c r="D13" s="24" t="s">
        <v>11</v>
      </c>
      <c r="E13" s="31"/>
    </row>
    <row r="14" spans="1:5" x14ac:dyDescent="0.2">
      <c r="E14" s="31"/>
    </row>
    <row r="15" spans="1:5" x14ac:dyDescent="0.2">
      <c r="A15" s="26" t="s">
        <v>14</v>
      </c>
      <c r="B15" s="27">
        <v>7712215.4726300007</v>
      </c>
      <c r="C15" s="30">
        <v>8163560.1511299983</v>
      </c>
      <c r="D15" s="28">
        <f t="shared" ref="D15:D21" si="1">(C15-B15)/B15</f>
        <v>5.8523349107890157E-2</v>
      </c>
      <c r="E15" s="33"/>
    </row>
    <row r="16" spans="1:5" x14ac:dyDescent="0.2">
      <c r="A16" s="26" t="s">
        <v>15</v>
      </c>
      <c r="B16" s="27">
        <v>1896806.6424199999</v>
      </c>
      <c r="C16" s="30">
        <v>1775260.8666300005</v>
      </c>
      <c r="D16" s="28">
        <f t="shared" si="1"/>
        <v>-6.4079159715999229E-2</v>
      </c>
      <c r="E16" s="31"/>
    </row>
    <row r="17" spans="1:5" x14ac:dyDescent="0.2">
      <c r="A17" s="26" t="s">
        <v>16</v>
      </c>
      <c r="B17" s="27">
        <v>6835145.0103900004</v>
      </c>
      <c r="C17" s="30">
        <v>7247621.0098799979</v>
      </c>
      <c r="D17" s="28">
        <f t="shared" si="1"/>
        <v>6.0346342157042605E-2</v>
      </c>
      <c r="E17" s="31"/>
    </row>
    <row r="18" spans="1:5" x14ac:dyDescent="0.2">
      <c r="A18" s="26" t="s">
        <v>33</v>
      </c>
      <c r="B18" s="30">
        <v>658896.41238999984</v>
      </c>
      <c r="C18" s="30">
        <v>727322.98743999994</v>
      </c>
      <c r="D18" s="28">
        <f t="shared" si="1"/>
        <v>0.10385027716541657</v>
      </c>
      <c r="E18" s="31"/>
    </row>
    <row r="19" spans="1:5" x14ac:dyDescent="0.2">
      <c r="A19" s="26" t="s">
        <v>17</v>
      </c>
      <c r="B19" s="30">
        <v>6176248.5979999974</v>
      </c>
      <c r="C19" s="30">
        <v>6520298.0224400023</v>
      </c>
      <c r="D19" s="28">
        <f t="shared" si="1"/>
        <v>5.5705242264926881E-2</v>
      </c>
      <c r="E19" s="31"/>
    </row>
    <row r="20" spans="1:5" ht="33.75" x14ac:dyDescent="0.2">
      <c r="A20" s="32" t="s">
        <v>36</v>
      </c>
      <c r="B20" s="27">
        <v>13531629.543869998</v>
      </c>
      <c r="C20" s="27">
        <v>14779260.779690003</v>
      </c>
      <c r="D20" s="28">
        <f t="shared" si="1"/>
        <v>9.2201107913510508E-2</v>
      </c>
      <c r="E20" s="33"/>
    </row>
    <row r="21" spans="1:5" ht="22.5" x14ac:dyDescent="0.2">
      <c r="A21" s="32" t="s">
        <v>37</v>
      </c>
      <c r="B21" s="27">
        <v>73792564.503899977</v>
      </c>
      <c r="C21" s="27">
        <v>80089353.265860006</v>
      </c>
      <c r="D21" s="28">
        <f t="shared" si="1"/>
        <v>8.533093820891996E-2</v>
      </c>
      <c r="E21" s="31"/>
    </row>
    <row r="22" spans="1:5" x14ac:dyDescent="0.2">
      <c r="A22" s="26"/>
      <c r="B22" s="30"/>
      <c r="C22" s="30"/>
    </row>
    <row r="23" spans="1:5" x14ac:dyDescent="0.2">
      <c r="B23" s="30"/>
      <c r="E23" s="34"/>
    </row>
    <row r="24" spans="1:5" x14ac:dyDescent="0.2">
      <c r="B24" s="35"/>
      <c r="C24" s="30"/>
      <c r="E24" s="31"/>
    </row>
    <row r="25" spans="1:5" x14ac:dyDescent="0.2">
      <c r="A25" s="26"/>
      <c r="E25" s="31"/>
    </row>
    <row r="26" spans="1:5" x14ac:dyDescent="0.2">
      <c r="A26" s="26"/>
      <c r="B26" s="30"/>
      <c r="C26" s="30"/>
      <c r="E26" s="31"/>
    </row>
    <row r="27" spans="1:5" x14ac:dyDescent="0.2">
      <c r="A27" s="26"/>
      <c r="E27" s="31"/>
    </row>
    <row r="28" spans="1:5" x14ac:dyDescent="0.2">
      <c r="A28" s="26"/>
    </row>
    <row r="29" spans="1:5" x14ac:dyDescent="0.2">
      <c r="B29" s="30"/>
      <c r="C29" s="30"/>
    </row>
    <row r="30" spans="1:5" x14ac:dyDescent="0.2">
      <c r="B30" s="35"/>
      <c r="C30" s="35"/>
    </row>
  </sheetData>
  <pageMargins left="0.75" right="0.75" top="1" bottom="1" header="0.5" footer="0.5"/>
  <pageSetup paperSize="9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Składka wg grup Działu I</vt:lpstr>
      <vt:lpstr>Składka wg grup Działu II</vt:lpstr>
      <vt:lpstr>Odszk&amp;Świadczenia Dział I</vt:lpstr>
      <vt:lpstr>Odszkodowania Dział II</vt:lpstr>
      <vt:lpstr>Zyski, koszty, aktywa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mtarczynski</dc:creator>
  <cp:lastModifiedBy>Rafał Socha</cp:lastModifiedBy>
  <cp:lastPrinted>2023-05-19T13:55:16Z</cp:lastPrinted>
  <dcterms:created xsi:type="dcterms:W3CDTF">2010-03-12T15:49:31Z</dcterms:created>
  <dcterms:modified xsi:type="dcterms:W3CDTF">2026-08-26T10:27:14Z</dcterms:modified>
</cp:coreProperties>
</file>