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prawozdania_finansowe\2025_Q4\Analizy\Press\"/>
    </mc:Choice>
  </mc:AlternateContent>
  <xr:revisionPtr revIDLastSave="0" documentId="13_ncr:1_{28F71870-5EDF-472A-932D-AAD8668C64A6}" xr6:coauthVersionLast="47" xr6:coauthVersionMax="47" xr10:uidLastSave="{00000000-0000-0000-0000-000000000000}"/>
  <bookViews>
    <workbookView xWindow="28680" yWindow="-120" windowWidth="29040" windowHeight="15720" tabRatio="859" xr2:uid="{00000000-000D-0000-FFFF-FFFF00000000}"/>
  </bookViews>
  <sheets>
    <sheet name="Składka wg grup Działu I" sheetId="9" r:id="rId1"/>
    <sheet name="Składka wg grup Działu II" sheetId="4" r:id="rId2"/>
    <sheet name="Odszk&amp;Świadczenia Dział I" sheetId="7" r:id="rId3"/>
    <sheet name="Odszkodowania Dział II" sheetId="6" r:id="rId4"/>
    <sheet name="Zyski, koszty, aktywa" sheetId="13" r:id="rId5"/>
    <sheet name="Arkusz2" sheetId="12" state="hidden" r:id="rId6"/>
  </sheets>
  <calcPr calcId="181029"/>
</workbook>
</file>

<file path=xl/calcChain.xml><?xml version="1.0" encoding="utf-8"?>
<calcChain xmlns="http://schemas.openxmlformats.org/spreadsheetml/2006/main">
  <c r="D16" i="13" l="1"/>
  <c r="D19" i="13"/>
  <c r="D17" i="13"/>
  <c r="D20" i="13"/>
  <c r="D7" i="13"/>
  <c r="C1" i="13"/>
  <c r="C13" i="13" s="1"/>
  <c r="B1" i="13"/>
  <c r="B13" i="13" s="1"/>
  <c r="D6" i="13" l="1"/>
  <c r="D8" i="13"/>
  <c r="D5" i="13"/>
  <c r="D4" i="13"/>
  <c r="D18" i="13"/>
  <c r="D15" i="13"/>
  <c r="D21" i="13"/>
  <c r="D9" i="13"/>
  <c r="D10" i="13"/>
  <c r="C1" i="4"/>
  <c r="C1" i="6"/>
  <c r="C1" i="7"/>
  <c r="B1" i="4"/>
  <c r="B1" i="6"/>
  <c r="B1" i="7"/>
  <c r="C21" i="6" l="1"/>
  <c r="B21" i="6"/>
  <c r="D6" i="9"/>
  <c r="B8" i="9"/>
  <c r="D2" i="9"/>
  <c r="D4" i="9"/>
  <c r="D3" i="9"/>
  <c r="D5" i="9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" i="6"/>
  <c r="D3" i="4"/>
  <c r="D4" i="4"/>
  <c r="D5" i="4"/>
  <c r="D6" i="4"/>
  <c r="D7" i="4"/>
  <c r="D8" i="4"/>
  <c r="D9" i="4"/>
  <c r="D10" i="4"/>
  <c r="D11" i="4"/>
  <c r="D13" i="4"/>
  <c r="D14" i="4"/>
  <c r="D15" i="4"/>
  <c r="D16" i="4"/>
  <c r="D17" i="4"/>
  <c r="D18" i="4"/>
  <c r="D19" i="4"/>
  <c r="D20" i="4"/>
  <c r="D2" i="4"/>
  <c r="D3" i="7" l="1"/>
  <c r="D4" i="7"/>
  <c r="D5" i="7"/>
  <c r="D6" i="7"/>
  <c r="D2" i="7"/>
  <c r="C21" i="4"/>
  <c r="B8" i="7" l="1"/>
  <c r="C8" i="7"/>
  <c r="B21" i="4"/>
  <c r="C8" i="9"/>
  <c r="D21" i="4" l="1"/>
  <c r="D8" i="9"/>
  <c r="D21" i="6"/>
  <c r="D8" i="7"/>
</calcChain>
</file>

<file path=xl/sharedStrings.xml><?xml version="1.0" encoding="utf-8"?>
<sst xmlns="http://schemas.openxmlformats.org/spreadsheetml/2006/main" count="87" uniqueCount="40">
  <si>
    <t>Wielkość</t>
  </si>
  <si>
    <t>Grupa</t>
  </si>
  <si>
    <t>SUMA:</t>
  </si>
  <si>
    <t>casco pojazdów lądowych</t>
  </si>
  <si>
    <t>casco pojazdów szynowych</t>
  </si>
  <si>
    <t>casco statków powietrznych</t>
  </si>
  <si>
    <t>żeglugi morskiej i śródlądowej</t>
  </si>
  <si>
    <t>przedmiotów w transporcie</t>
  </si>
  <si>
    <t>szkód spowodowanych żywiołami</t>
  </si>
  <si>
    <t>pozostałych szkód rzeczowych</t>
  </si>
  <si>
    <t>ochrony prawnej</t>
  </si>
  <si>
    <t>Różnica rok do roku</t>
  </si>
  <si>
    <t>Dział II</t>
  </si>
  <si>
    <t>Dział I</t>
  </si>
  <si>
    <t>Koszty działalności ubezpieczeniowej</t>
  </si>
  <si>
    <t>Wynik techniczny</t>
  </si>
  <si>
    <t>Wynik finansowy brutto</t>
  </si>
  <si>
    <t>Wynik finansowy netto</t>
  </si>
  <si>
    <t>wypadku</t>
  </si>
  <si>
    <t>choroby</t>
  </si>
  <si>
    <t xml:space="preserve">odpowiedzialności cywilnej wynikającej
z posiadania pojazdów lądowych   </t>
  </si>
  <si>
    <t>odpowiedzialności cywilnej wynikającej
z posiadania pojazdów powietrznych</t>
  </si>
  <si>
    <t>odpowiedzialności cywilnej
za żeglugę morską i śródlądową</t>
  </si>
  <si>
    <t>odpowiedzialności cywilnej ogólnej</t>
  </si>
  <si>
    <t>kredytu</t>
  </si>
  <si>
    <t>gwarancji</t>
  </si>
  <si>
    <t>różnych ryzyk finansowych</t>
  </si>
  <si>
    <t>świadczenia pomocy</t>
  </si>
  <si>
    <t>na życie</t>
  </si>
  <si>
    <t>posagowe</t>
  </si>
  <si>
    <t>związane z ubezpieczeniowym funduszem kapitałowym</t>
  </si>
  <si>
    <t>rentowe</t>
  </si>
  <si>
    <t>wypadkowe</t>
  </si>
  <si>
    <t>Podatek dochodowy</t>
  </si>
  <si>
    <t>reasekuracja czynna</t>
  </si>
  <si>
    <t>-</t>
  </si>
  <si>
    <t>Udziały, akcje oraz inne papiery wartościowe o zmiennej kwocie dochodu oraz jednostki uczestnictwa i certyfikaty inwestycyjne w funduszach inwestycyjnych</t>
  </si>
  <si>
    <t>Dłużne papiery wartościowe i inne papiery wartościowe o stałej kwocie dochodu</t>
  </si>
  <si>
    <t>IV kw. 2024 r. (tys. zł)</t>
  </si>
  <si>
    <t>IV kw. 2025 r. (tys.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</si>
</sst>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"/>
    <numFmt numFmtId="165" formatCode="#,##0.000"/>
    <numFmt numFmtId="166" formatCode="#,##0.0"/>
    <numFmt numFmtId="167" formatCode="0.0%"/>
    <numFmt numFmtId="168" formatCode="_-* #,##0_-;\-* #,##0_-;_-* &quot;-&quot;??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6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0" fillId="0" borderId="0" xfId="0" applyNumberFormat="1"/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2" fontId="0" fillId="0" borderId="0" xfId="0" applyNumberFormat="1"/>
    <xf numFmtId="1" fontId="0" fillId="0" borderId="0" xfId="0" applyNumberFormat="1"/>
    <xf numFmtId="0" fontId="3" fillId="0" borderId="0" xfId="0" applyFont="1" applyAlignment="1">
      <alignment wrapText="1"/>
    </xf>
    <xf numFmtId="4" fontId="0" fillId="0" borderId="0" xfId="0" applyNumberFormat="1"/>
    <xf numFmtId="49" fontId="4" fillId="0" borderId="0" xfId="0" applyNumberFormat="1" applyFont="1" applyAlignment="1">
      <alignment horizontal="left" vertical="center" wrapText="1"/>
    </xf>
    <xf numFmtId="3" fontId="0" fillId="0" borderId="0" xfId="0" applyNumberForma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65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2" fillId="0" borderId="0" xfId="0" applyNumberFormat="1" applyFont="1"/>
    <xf numFmtId="168" fontId="0" fillId="0" borderId="0" xfId="1" applyNumberFormat="1" applyFont="1"/>
    <xf numFmtId="0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0" fontId="3" fillId="0" borderId="0" xfId="2" applyFont="1"/>
    <xf numFmtId="3" fontId="6" fillId="0" borderId="0" xfId="2" applyNumberFormat="1" applyAlignment="1">
      <alignment vertical="center" wrapText="1"/>
    </xf>
    <xf numFmtId="10" fontId="6" fillId="0" borderId="0" xfId="2" applyNumberFormat="1"/>
    <xf numFmtId="0" fontId="6" fillId="0" borderId="0" xfId="2"/>
    <xf numFmtId="3" fontId="3" fillId="0" borderId="0" xfId="2" applyNumberFormat="1" applyFont="1" applyAlignment="1">
      <alignment vertical="center" wrapText="1"/>
    </xf>
    <xf numFmtId="3" fontId="6" fillId="0" borderId="0" xfId="2" applyNumberFormat="1"/>
    <xf numFmtId="0" fontId="5" fillId="0" borderId="0" xfId="2" applyFont="1" applyAlignment="1">
      <alignment wrapText="1"/>
    </xf>
    <xf numFmtId="164" fontId="6" fillId="0" borderId="0" xfId="2" applyNumberFormat="1"/>
    <xf numFmtId="166" fontId="6" fillId="0" borderId="0" xfId="2" applyNumberFormat="1"/>
    <xf numFmtId="3" fontId="2" fillId="0" borderId="0" xfId="2" applyNumberFormat="1" applyFont="1"/>
    <xf numFmtId="167" fontId="0" fillId="0" borderId="0" xfId="4" applyNumberFormat="1" applyFont="1"/>
    <xf numFmtId="166" fontId="0" fillId="0" borderId="0" xfId="0" applyNumberFormat="1"/>
    <xf numFmtId="168" fontId="0" fillId="0" borderId="0" xfId="0" applyNumberFormat="1"/>
    <xf numFmtId="167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right"/>
    </xf>
  </cellXfs>
  <cellStyles count="5">
    <cellStyle name="Dziesiętny" xfId="1" builtinId="3"/>
    <cellStyle name="Normalny" xfId="0" builtinId="0"/>
    <cellStyle name="Normalny 2" xfId="3" xr:uid="{B19C8B50-819D-4673-A429-FE09F970890B}"/>
    <cellStyle name="Normalny 6" xfId="2" xr:uid="{B759B7BF-CF15-4EA9-88F3-0816385BDC3C}"/>
    <cellStyle name="Procentowy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C1" sqref="C1"/>
    </sheetView>
  </sheetViews>
  <sheetFormatPr defaultRowHeight="12.75" x14ac:dyDescent="0.2"/>
  <cols>
    <col min="1" max="1" width="26.42578125" customWidth="1"/>
    <col min="2" max="2" width="19" customWidth="1"/>
    <col min="3" max="3" width="20" customWidth="1"/>
    <col min="4" max="4" width="20" style="4" customWidth="1"/>
    <col min="5" max="5" width="16" customWidth="1"/>
  </cols>
  <sheetData>
    <row r="1" spans="1:5" s="2" customFormat="1" x14ac:dyDescent="0.2">
      <c r="A1" s="2" t="s">
        <v>1</v>
      </c>
      <c r="B1" s="2" t="s">
        <v>38</v>
      </c>
      <c r="C1" s="2" t="s">
        <v>39</v>
      </c>
      <c r="D1" s="3" t="s">
        <v>11</v>
      </c>
    </row>
    <row r="2" spans="1:5" x14ac:dyDescent="0.2">
      <c r="A2" t="s">
        <v>28</v>
      </c>
      <c r="B2" s="15">
        <v>10393035.252459999</v>
      </c>
      <c r="C2" s="15">
        <v>11093407.670750001</v>
      </c>
      <c r="D2" s="19">
        <f>(C2-B2)/B2</f>
        <v>6.7388631066581467E-2</v>
      </c>
    </row>
    <row r="3" spans="1:5" x14ac:dyDescent="0.2">
      <c r="A3" t="s">
        <v>29</v>
      </c>
      <c r="B3" s="15">
        <v>98960.344729999997</v>
      </c>
      <c r="C3" s="15">
        <v>93305.210899999991</v>
      </c>
      <c r="D3" s="19">
        <f t="shared" ref="D3:D6" si="0">(C3-B3)/B3</f>
        <v>-5.7145454024329433E-2</v>
      </c>
    </row>
    <row r="4" spans="1:5" ht="38.25" x14ac:dyDescent="0.2">
      <c r="A4" s="8" t="s">
        <v>30</v>
      </c>
      <c r="B4" s="15">
        <v>4029245.63539</v>
      </c>
      <c r="C4" s="15">
        <v>4101611.4527199999</v>
      </c>
      <c r="D4" s="19">
        <f t="shared" si="0"/>
        <v>1.7960140403054763E-2</v>
      </c>
    </row>
    <row r="5" spans="1:5" x14ac:dyDescent="0.2">
      <c r="A5" t="s">
        <v>31</v>
      </c>
      <c r="B5" s="15">
        <v>149121.78813999999</v>
      </c>
      <c r="C5" s="15">
        <v>150991.97086</v>
      </c>
      <c r="D5" s="19">
        <f t="shared" si="0"/>
        <v>1.2541310986991573E-2</v>
      </c>
    </row>
    <row r="6" spans="1:5" x14ac:dyDescent="0.2">
      <c r="A6" t="s">
        <v>32</v>
      </c>
      <c r="B6" s="15">
        <v>8929867.1204500012</v>
      </c>
      <c r="C6" s="15">
        <v>9382602.5880500004</v>
      </c>
      <c r="D6" s="19">
        <f t="shared" si="0"/>
        <v>5.0699015057369019E-2</v>
      </c>
    </row>
    <row r="7" spans="1:5" x14ac:dyDescent="0.2">
      <c r="A7" t="s">
        <v>34</v>
      </c>
      <c r="B7" s="15">
        <v>34.455359999999999</v>
      </c>
      <c r="C7" s="15">
        <v>108.42864999999999</v>
      </c>
      <c r="D7" s="20" t="s">
        <v>35</v>
      </c>
    </row>
    <row r="8" spans="1:5" s="5" customFormat="1" x14ac:dyDescent="0.2">
      <c r="A8" s="5" t="s">
        <v>2</v>
      </c>
      <c r="B8" s="6">
        <f>SUM(B2:B7)</f>
        <v>23600264.596530002</v>
      </c>
      <c r="C8" s="6">
        <f>SUM(C2:C7)</f>
        <v>24822027.321929999</v>
      </c>
      <c r="D8" s="21">
        <f t="shared" ref="D8" si="1">(C8-B8)/B8</f>
        <v>5.1769026588779667E-2</v>
      </c>
      <c r="E8" s="6"/>
    </row>
    <row r="9" spans="1:5" x14ac:dyDescent="0.2">
      <c r="B9" s="1"/>
      <c r="C9" s="1"/>
      <c r="D9" s="7"/>
    </row>
    <row r="10" spans="1:5" x14ac:dyDescent="0.2">
      <c r="B10" s="1"/>
      <c r="C10" s="1"/>
      <c r="D10" s="7"/>
      <c r="E10" s="1"/>
    </row>
    <row r="11" spans="1:5" x14ac:dyDescent="0.2">
      <c r="B11" s="1"/>
      <c r="C11" s="1"/>
      <c r="D11" s="7"/>
      <c r="E11" s="1"/>
    </row>
    <row r="12" spans="1:5" x14ac:dyDescent="0.2">
      <c r="B12" s="10"/>
      <c r="C12" s="10"/>
      <c r="D12" s="7"/>
    </row>
    <row r="13" spans="1:5" x14ac:dyDescent="0.2">
      <c r="B13" s="1"/>
      <c r="C13" s="10"/>
      <c r="D13" s="7"/>
    </row>
    <row r="14" spans="1:5" x14ac:dyDescent="0.2">
      <c r="B14" s="10"/>
      <c r="C14" s="10"/>
      <c r="D14" s="7"/>
    </row>
    <row r="15" spans="1:5" x14ac:dyDescent="0.2">
      <c r="B15" s="1"/>
      <c r="C15" s="10"/>
      <c r="D15" s="7"/>
    </row>
    <row r="16" spans="1:5" x14ac:dyDescent="0.2">
      <c r="B16" s="1"/>
      <c r="C16" s="10"/>
      <c r="D16" s="7"/>
    </row>
    <row r="17" spans="2:4" x14ac:dyDescent="0.2">
      <c r="B17" s="1"/>
      <c r="C17" s="10"/>
      <c r="D17" s="7"/>
    </row>
    <row r="18" spans="2:4" x14ac:dyDescent="0.2">
      <c r="B18" s="1"/>
      <c r="C18" s="10"/>
      <c r="D18"/>
    </row>
    <row r="19" spans="2:4" x14ac:dyDescent="0.2">
      <c r="B19" s="1"/>
      <c r="C19" s="10"/>
      <c r="D19"/>
    </row>
    <row r="20" spans="2:4" x14ac:dyDescent="0.2">
      <c r="C20" s="10"/>
      <c r="D20"/>
    </row>
  </sheetData>
  <phoneticPr fontId="1" type="noConversion"/>
  <pageMargins left="0.75" right="0.75" top="1" bottom="1" header="0.5" footer="0.5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E26"/>
  <sheetViews>
    <sheetView workbookViewId="0">
      <selection activeCell="A23" sqref="A23:J25"/>
    </sheetView>
  </sheetViews>
  <sheetFormatPr defaultRowHeight="12.75" x14ac:dyDescent="0.2"/>
  <cols>
    <col min="1" max="1" width="33.7109375" customWidth="1"/>
    <col min="2" max="3" width="19" customWidth="1"/>
    <col min="4" max="4" width="19.42578125" style="18" customWidth="1"/>
    <col min="5" max="5" width="9.140625" bestFit="1" customWidth="1"/>
  </cols>
  <sheetData>
    <row r="1" spans="1:5" s="2" customFormat="1" x14ac:dyDescent="0.2">
      <c r="A1" s="2" t="s">
        <v>1</v>
      </c>
      <c r="B1" s="2" t="str">
        <f>+'Składka wg grup Działu I'!B1</f>
        <v>IV kw. 2024 r. (tys. zł)</v>
      </c>
      <c r="C1" s="2" t="str">
        <f>+'Składka wg grup Działu I'!C1</f>
        <v>IV kw. 2025 r. (tys. zł)</v>
      </c>
      <c r="D1" s="39" t="s">
        <v>11</v>
      </c>
    </row>
    <row r="2" spans="1:5" x14ac:dyDescent="0.2">
      <c r="A2" s="8" t="s">
        <v>18</v>
      </c>
      <c r="B2" s="1">
        <v>1788489.2112000003</v>
      </c>
      <c r="C2" s="1">
        <v>1771526.5535499996</v>
      </c>
      <c r="D2" s="18">
        <f>(C2-B2)/B2</f>
        <v>-9.4843499998635301E-3</v>
      </c>
    </row>
    <row r="3" spans="1:5" x14ac:dyDescent="0.2">
      <c r="A3" s="8" t="s">
        <v>19</v>
      </c>
      <c r="B3" s="1">
        <v>1574927.5605799998</v>
      </c>
      <c r="C3" s="1">
        <v>1592659.4174600001</v>
      </c>
      <c r="D3" s="18">
        <f t="shared" ref="D3:D20" si="0">(C3-B3)/B3</f>
        <v>1.1258839659565169E-2</v>
      </c>
    </row>
    <row r="4" spans="1:5" x14ac:dyDescent="0.2">
      <c r="A4" s="8" t="s">
        <v>3</v>
      </c>
      <c r="B4" s="1">
        <v>13837161.582530001</v>
      </c>
      <c r="C4" s="1">
        <v>14468350.83822</v>
      </c>
      <c r="D4" s="18">
        <f t="shared" si="0"/>
        <v>4.5615515286523939E-2</v>
      </c>
      <c r="E4" s="1"/>
    </row>
    <row r="5" spans="1:5" x14ac:dyDescent="0.2">
      <c r="A5" s="8" t="s">
        <v>4</v>
      </c>
      <c r="B5" s="1">
        <v>133276.97199000002</v>
      </c>
      <c r="C5" s="1">
        <v>174377.76127999998</v>
      </c>
      <c r="D5" s="18">
        <f t="shared" si="0"/>
        <v>0.30838627766155891</v>
      </c>
    </row>
    <row r="6" spans="1:5" x14ac:dyDescent="0.2">
      <c r="A6" s="8" t="s">
        <v>5</v>
      </c>
      <c r="B6" s="1">
        <v>66790.21617</v>
      </c>
      <c r="C6" s="1">
        <v>73355.717579999997</v>
      </c>
      <c r="D6" s="18">
        <f t="shared" si="0"/>
        <v>9.8300346764695873E-2</v>
      </c>
    </row>
    <row r="7" spans="1:5" x14ac:dyDescent="0.2">
      <c r="A7" s="8" t="s">
        <v>6</v>
      </c>
      <c r="B7" s="1">
        <v>191827.17371000003</v>
      </c>
      <c r="C7" s="1">
        <v>206514.23979000002</v>
      </c>
      <c r="D7" s="18">
        <f t="shared" si="0"/>
        <v>7.6564053965594903E-2</v>
      </c>
    </row>
    <row r="8" spans="1:5" x14ac:dyDescent="0.2">
      <c r="A8" s="8" t="s">
        <v>7</v>
      </c>
      <c r="B8" s="1">
        <v>235186.47247000001</v>
      </c>
      <c r="C8" s="1">
        <v>277429.35116999998</v>
      </c>
      <c r="D8" s="18">
        <f t="shared" si="0"/>
        <v>0.17961440662956668</v>
      </c>
    </row>
    <row r="9" spans="1:5" x14ac:dyDescent="0.2">
      <c r="A9" s="8" t="s">
        <v>8</v>
      </c>
      <c r="B9" s="1">
        <v>6630240.6039300002</v>
      </c>
      <c r="C9" s="1">
        <v>7389992.3173599998</v>
      </c>
      <c r="D9" s="18">
        <f t="shared" si="0"/>
        <v>0.11458886016589885</v>
      </c>
      <c r="E9" s="1"/>
    </row>
    <row r="10" spans="1:5" x14ac:dyDescent="0.2">
      <c r="A10" s="8" t="s">
        <v>9</v>
      </c>
      <c r="B10" s="1">
        <v>6433323.4626500001</v>
      </c>
      <c r="C10" s="1">
        <v>6241849.9816299994</v>
      </c>
      <c r="D10" s="18">
        <f t="shared" si="0"/>
        <v>-2.9762762922094614E-2</v>
      </c>
    </row>
    <row r="11" spans="1:5" ht="38.25" x14ac:dyDescent="0.2">
      <c r="A11" s="14" t="s">
        <v>20</v>
      </c>
      <c r="B11" s="1">
        <v>17548683.305980004</v>
      </c>
      <c r="C11" s="1">
        <v>18854042.931260005</v>
      </c>
      <c r="D11" s="18">
        <f t="shared" si="0"/>
        <v>7.4385046588377218E-2</v>
      </c>
    </row>
    <row r="12" spans="1:5" ht="38.25" x14ac:dyDescent="0.2">
      <c r="A12" s="8" t="s">
        <v>21</v>
      </c>
      <c r="B12" s="1">
        <v>34421.941279999999</v>
      </c>
      <c r="C12" s="1">
        <v>39603.205440000005</v>
      </c>
      <c r="D12" s="40" t="s">
        <v>35</v>
      </c>
    </row>
    <row r="13" spans="1:5" ht="25.5" x14ac:dyDescent="0.2">
      <c r="A13" s="8" t="s">
        <v>22</v>
      </c>
      <c r="B13" s="1">
        <v>48655.610209999992</v>
      </c>
      <c r="C13" s="1">
        <v>50016.405010000002</v>
      </c>
      <c r="D13" s="18">
        <f t="shared" si="0"/>
        <v>2.7967890940566849E-2</v>
      </c>
    </row>
    <row r="14" spans="1:5" x14ac:dyDescent="0.2">
      <c r="A14" s="8" t="s">
        <v>23</v>
      </c>
      <c r="B14" s="1">
        <v>3996407.3566900007</v>
      </c>
      <c r="C14" s="1">
        <v>4346217.1528200004</v>
      </c>
      <c r="D14" s="18">
        <f t="shared" si="0"/>
        <v>8.7531066007176861E-2</v>
      </c>
    </row>
    <row r="15" spans="1:5" x14ac:dyDescent="0.2">
      <c r="A15" s="8" t="s">
        <v>24</v>
      </c>
      <c r="B15" s="1">
        <v>625918.9590700001</v>
      </c>
      <c r="C15" s="1">
        <v>633483.05429999996</v>
      </c>
      <c r="D15" s="18">
        <f t="shared" si="0"/>
        <v>1.2084783693465219E-2</v>
      </c>
    </row>
    <row r="16" spans="1:5" x14ac:dyDescent="0.2">
      <c r="A16" s="8" t="s">
        <v>25</v>
      </c>
      <c r="B16" s="1">
        <v>757233.99866999988</v>
      </c>
      <c r="C16" s="1">
        <v>748181.81778000004</v>
      </c>
      <c r="D16" s="18">
        <f t="shared" si="0"/>
        <v>-1.1954271606793972E-2</v>
      </c>
    </row>
    <row r="17" spans="1:5" s="5" customFormat="1" x14ac:dyDescent="0.2">
      <c r="A17" s="12" t="s">
        <v>26</v>
      </c>
      <c r="B17" s="1">
        <v>1249590.4046799997</v>
      </c>
      <c r="C17" s="1">
        <v>1232765.77416</v>
      </c>
      <c r="D17" s="18">
        <f t="shared" si="0"/>
        <v>-1.3464116287215073E-2</v>
      </c>
    </row>
    <row r="18" spans="1:5" x14ac:dyDescent="0.2">
      <c r="A18" t="s">
        <v>10</v>
      </c>
      <c r="B18" s="1">
        <v>65306.376589999985</v>
      </c>
      <c r="C18" s="1">
        <v>77006.566359999997</v>
      </c>
      <c r="D18" s="18">
        <f t="shared" si="0"/>
        <v>0.17915845865182481</v>
      </c>
    </row>
    <row r="19" spans="1:5" x14ac:dyDescent="0.2">
      <c r="A19" t="s">
        <v>27</v>
      </c>
      <c r="B19" s="1">
        <v>2666995.8938600002</v>
      </c>
      <c r="C19" s="1">
        <v>3084731.7663700003</v>
      </c>
      <c r="D19" s="18">
        <f t="shared" si="0"/>
        <v>0.15663161442119886</v>
      </c>
    </row>
    <row r="20" spans="1:5" x14ac:dyDescent="0.2">
      <c r="A20" s="12" t="s">
        <v>34</v>
      </c>
      <c r="B20" s="1">
        <v>4187250.1987000001</v>
      </c>
      <c r="C20" s="1">
        <v>4524763.8403700003</v>
      </c>
      <c r="D20" s="18">
        <f t="shared" si="0"/>
        <v>8.0605081056485922E-2</v>
      </c>
    </row>
    <row r="21" spans="1:5" s="5" customFormat="1" x14ac:dyDescent="0.2">
      <c r="A21" s="5" t="s">
        <v>2</v>
      </c>
      <c r="B21" s="6">
        <f>SUM(B2:B20)</f>
        <v>62071687.300959997</v>
      </c>
      <c r="C21" s="6">
        <f>SUM(C2:C20)</f>
        <v>65786868.691909999</v>
      </c>
      <c r="D21" s="21">
        <f t="shared" ref="D21" si="1">(C21-B21)/B21</f>
        <v>5.9853075572710315E-2</v>
      </c>
    </row>
    <row r="22" spans="1:5" x14ac:dyDescent="0.2">
      <c r="B22" s="6"/>
      <c r="C22" s="1"/>
      <c r="D22" s="21"/>
    </row>
    <row r="23" spans="1:5" x14ac:dyDescent="0.2">
      <c r="B23" s="1"/>
      <c r="C23" s="1"/>
      <c r="E23" s="1"/>
    </row>
    <row r="24" spans="1:5" x14ac:dyDescent="0.2">
      <c r="B24" s="1"/>
      <c r="C24" s="1"/>
      <c r="E24" s="1"/>
    </row>
    <row r="25" spans="1:5" x14ac:dyDescent="0.2">
      <c r="B25" s="1"/>
      <c r="C25" s="1"/>
      <c r="D25" s="21"/>
    </row>
    <row r="26" spans="1:5" x14ac:dyDescent="0.2">
      <c r="B26" s="1"/>
      <c r="C26" s="1"/>
      <c r="D26" s="21"/>
    </row>
  </sheetData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/>
  <dimension ref="A1:F22"/>
  <sheetViews>
    <sheetView workbookViewId="0">
      <selection activeCell="B8" sqref="B8"/>
    </sheetView>
  </sheetViews>
  <sheetFormatPr defaultRowHeight="12.75" x14ac:dyDescent="0.2"/>
  <cols>
    <col min="1" max="1" width="26.85546875" customWidth="1"/>
    <col min="2" max="2" width="18.5703125" customWidth="1"/>
    <col min="3" max="3" width="19.85546875" customWidth="1"/>
    <col min="4" max="4" width="19.42578125" style="4" customWidth="1"/>
    <col min="5" max="5" width="3.5703125" customWidth="1"/>
  </cols>
  <sheetData>
    <row r="1" spans="1:6" s="2" customFormat="1" x14ac:dyDescent="0.2">
      <c r="A1" s="2" t="s">
        <v>1</v>
      </c>
      <c r="B1" s="2" t="str">
        <f>+'Składka wg grup Działu I'!B1</f>
        <v>IV kw. 2024 r. (tys. zł)</v>
      </c>
      <c r="C1" s="2" t="str">
        <f>+'Składka wg grup Działu I'!C1</f>
        <v>IV kw. 2025 r. (tys. zł)</v>
      </c>
      <c r="D1" s="3" t="s">
        <v>11</v>
      </c>
    </row>
    <row r="2" spans="1:6" x14ac:dyDescent="0.2">
      <c r="A2" t="s">
        <v>28</v>
      </c>
      <c r="B2" s="16">
        <v>6544192.3299100008</v>
      </c>
      <c r="C2" s="16">
        <v>7064882.2491400009</v>
      </c>
      <c r="D2" s="18">
        <f>(C2-B2)/B2</f>
        <v>7.9565192002411841E-2</v>
      </c>
      <c r="F2" s="1"/>
    </row>
    <row r="3" spans="1:6" x14ac:dyDescent="0.2">
      <c r="A3" t="s">
        <v>29</v>
      </c>
      <c r="B3" s="16">
        <v>106126.93372999999</v>
      </c>
      <c r="C3" s="16">
        <v>95951.085339999976</v>
      </c>
      <c r="D3" s="18">
        <f t="shared" ref="D3:D6" si="0">(C3-B3)/B3</f>
        <v>-9.5883750075062252E-2</v>
      </c>
      <c r="F3" s="1"/>
    </row>
    <row r="4" spans="1:6" ht="38.25" x14ac:dyDescent="0.2">
      <c r="A4" s="8" t="s">
        <v>30</v>
      </c>
      <c r="B4" s="16">
        <v>5778629.7166600004</v>
      </c>
      <c r="C4" s="16">
        <v>5993548.5116200009</v>
      </c>
      <c r="D4" s="18">
        <f t="shared" si="0"/>
        <v>3.7191999746995698E-2</v>
      </c>
      <c r="F4" s="1"/>
    </row>
    <row r="5" spans="1:6" x14ac:dyDescent="0.2">
      <c r="A5" t="s">
        <v>31</v>
      </c>
      <c r="B5" s="16">
        <v>101777.29415999996</v>
      </c>
      <c r="C5" s="16">
        <v>104619.62231999999</v>
      </c>
      <c r="D5" s="18">
        <f t="shared" si="0"/>
        <v>2.7926937766018074E-2</v>
      </c>
      <c r="F5" s="1"/>
    </row>
    <row r="6" spans="1:6" x14ac:dyDescent="0.2">
      <c r="A6" t="s">
        <v>32</v>
      </c>
      <c r="B6" s="16">
        <v>3828827.7312000007</v>
      </c>
      <c r="C6" s="16">
        <v>4240553.22138</v>
      </c>
      <c r="D6" s="18">
        <f t="shared" si="0"/>
        <v>0.10753304120343893</v>
      </c>
      <c r="F6" s="1"/>
    </row>
    <row r="7" spans="1:6" x14ac:dyDescent="0.2">
      <c r="A7" t="s">
        <v>34</v>
      </c>
      <c r="B7" s="16">
        <v>0</v>
      </c>
      <c r="C7" s="16">
        <v>0</v>
      </c>
      <c r="D7" s="20" t="s">
        <v>35</v>
      </c>
      <c r="F7" s="1"/>
    </row>
    <row r="8" spans="1:6" s="5" customFormat="1" x14ac:dyDescent="0.2">
      <c r="A8" s="5" t="s">
        <v>2</v>
      </c>
      <c r="B8" s="6">
        <f>SUM(B2:B7)</f>
        <v>16359554.005660001</v>
      </c>
      <c r="C8" s="6">
        <f>SUM(C2:C7)</f>
        <v>17499554.689800002</v>
      </c>
      <c r="D8" s="21">
        <f t="shared" ref="D8" si="1">(C8-B8)/B8</f>
        <v>6.9684093083808296E-2</v>
      </c>
      <c r="E8" s="10"/>
      <c r="F8" s="1"/>
    </row>
    <row r="9" spans="1:6" x14ac:dyDescent="0.2">
      <c r="B9" s="1"/>
      <c r="C9" s="1"/>
      <c r="D9" s="21"/>
      <c r="E9" s="1"/>
    </row>
    <row r="10" spans="1:6" x14ac:dyDescent="0.2">
      <c r="B10" s="1"/>
      <c r="C10" s="1"/>
      <c r="D10" s="7"/>
      <c r="E10" s="1"/>
    </row>
    <row r="11" spans="1:6" x14ac:dyDescent="0.2">
      <c r="B11" s="1"/>
      <c r="C11" s="1"/>
      <c r="D11" s="7"/>
    </row>
    <row r="12" spans="1:6" x14ac:dyDescent="0.2">
      <c r="B12" s="1"/>
      <c r="C12" s="1"/>
      <c r="D12" s="7"/>
    </row>
    <row r="13" spans="1:6" x14ac:dyDescent="0.2">
      <c r="B13" s="1"/>
      <c r="C13" s="1"/>
      <c r="D13" s="7"/>
    </row>
    <row r="14" spans="1:6" x14ac:dyDescent="0.2">
      <c r="B14" s="1"/>
      <c r="C14" s="13"/>
    </row>
    <row r="15" spans="1:6" x14ac:dyDescent="0.2">
      <c r="D15" s="11"/>
    </row>
    <row r="16" spans="1:6" x14ac:dyDescent="0.2">
      <c r="C16" s="1"/>
      <c r="D16" s="11"/>
      <c r="E16" s="10"/>
    </row>
    <row r="17" spans="2:5" x14ac:dyDescent="0.2">
      <c r="B17" s="1"/>
      <c r="C17" s="1"/>
      <c r="D17" s="11"/>
      <c r="E17" s="10"/>
    </row>
    <row r="18" spans="2:5" x14ac:dyDescent="0.2">
      <c r="C18" s="1"/>
      <c r="D18" s="11"/>
      <c r="E18" s="10"/>
    </row>
    <row r="19" spans="2:5" x14ac:dyDescent="0.2">
      <c r="D19" s="11"/>
      <c r="E19" s="10"/>
    </row>
    <row r="20" spans="2:5" x14ac:dyDescent="0.2">
      <c r="D20" s="11"/>
      <c r="E20" s="10"/>
    </row>
    <row r="21" spans="2:5" x14ac:dyDescent="0.2">
      <c r="D21" s="11"/>
      <c r="E21" s="10"/>
    </row>
    <row r="22" spans="2:5" x14ac:dyDescent="0.2">
      <c r="D22" s="11"/>
      <c r="E22" s="10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/>
  <dimension ref="A1:H38"/>
  <sheetViews>
    <sheetView zoomScale="115" zoomScaleNormal="115" workbookViewId="0">
      <selection activeCell="A23" sqref="A23:G24"/>
    </sheetView>
  </sheetViews>
  <sheetFormatPr defaultRowHeight="12.75" x14ac:dyDescent="0.2"/>
  <cols>
    <col min="1" max="1" width="37.5703125" style="8" customWidth="1"/>
    <col min="2" max="2" width="19" customWidth="1"/>
    <col min="3" max="3" width="19.28515625" customWidth="1"/>
    <col min="4" max="4" width="18.85546875" style="4" customWidth="1"/>
    <col min="5" max="5" width="9.85546875" bestFit="1" customWidth="1"/>
  </cols>
  <sheetData>
    <row r="1" spans="1:8" s="2" customFormat="1" x14ac:dyDescent="0.2">
      <c r="A1" s="9" t="s">
        <v>1</v>
      </c>
      <c r="B1" s="2" t="str">
        <f>+'Składka wg grup Działu I'!B1</f>
        <v>IV kw. 2024 r. (tys. zł)</v>
      </c>
      <c r="C1" s="2" t="str">
        <f>+'Składka wg grup Działu I'!C1</f>
        <v>IV kw. 2025 r. (tys. zł)</v>
      </c>
      <c r="D1" s="3" t="s">
        <v>11</v>
      </c>
    </row>
    <row r="2" spans="1:8" x14ac:dyDescent="0.2">
      <c r="A2" s="8" t="s">
        <v>18</v>
      </c>
      <c r="B2" s="22">
        <v>406987.46596999984</v>
      </c>
      <c r="C2" s="22">
        <v>448303.78998</v>
      </c>
      <c r="D2" s="18">
        <f>(C2-B2)/B2</f>
        <v>0.10151743595230447</v>
      </c>
      <c r="F2" s="36"/>
    </row>
    <row r="3" spans="1:8" x14ac:dyDescent="0.2">
      <c r="A3" s="8" t="s">
        <v>19</v>
      </c>
      <c r="B3" s="22">
        <v>690141.14819999994</v>
      </c>
      <c r="C3" s="22">
        <v>750809.25260000001</v>
      </c>
      <c r="D3" s="18">
        <f t="shared" ref="D3:D20" si="0">(C3-B3)/B3</f>
        <v>8.7906806539839455E-2</v>
      </c>
      <c r="F3" s="36"/>
    </row>
    <row r="4" spans="1:8" x14ac:dyDescent="0.2">
      <c r="A4" s="8" t="s">
        <v>3</v>
      </c>
      <c r="B4" s="22">
        <v>8558279.9597499985</v>
      </c>
      <c r="C4" s="22">
        <v>9261402.0382599998</v>
      </c>
      <c r="D4" s="18">
        <f t="shared" si="0"/>
        <v>8.2156938288630216E-2</v>
      </c>
      <c r="E4" s="1"/>
      <c r="F4" s="36"/>
    </row>
    <row r="5" spans="1:8" x14ac:dyDescent="0.2">
      <c r="A5" s="8" t="s">
        <v>4</v>
      </c>
      <c r="B5" s="22">
        <v>57350.5383</v>
      </c>
      <c r="C5" s="22">
        <v>48055.191399999996</v>
      </c>
      <c r="D5" s="18">
        <f t="shared" si="0"/>
        <v>-0.16207950571232918</v>
      </c>
      <c r="F5" s="36"/>
    </row>
    <row r="6" spans="1:8" x14ac:dyDescent="0.2">
      <c r="A6" s="8" t="s">
        <v>5</v>
      </c>
      <c r="B6" s="22">
        <v>18531.834619999998</v>
      </c>
      <c r="C6" s="22">
        <v>24380.265120000004</v>
      </c>
      <c r="D6" s="18">
        <f t="shared" si="0"/>
        <v>0.31558831707294865</v>
      </c>
      <c r="F6" s="36"/>
    </row>
    <row r="7" spans="1:8" x14ac:dyDescent="0.2">
      <c r="A7" s="8" t="s">
        <v>6</v>
      </c>
      <c r="B7" s="22">
        <v>73190.019060000006</v>
      </c>
      <c r="C7" s="22">
        <v>79716.645520000005</v>
      </c>
      <c r="D7" s="18">
        <f t="shared" si="0"/>
        <v>8.9173722644471182E-2</v>
      </c>
      <c r="F7" s="36"/>
    </row>
    <row r="8" spans="1:8" x14ac:dyDescent="0.2">
      <c r="A8" s="8" t="s">
        <v>7</v>
      </c>
      <c r="B8" s="22">
        <v>60513.676459999995</v>
      </c>
      <c r="C8" s="22">
        <v>75491.33447999999</v>
      </c>
      <c r="D8" s="18">
        <f t="shared" si="0"/>
        <v>0.24750864426325744</v>
      </c>
      <c r="F8" s="36"/>
    </row>
    <row r="9" spans="1:8" x14ac:dyDescent="0.2">
      <c r="A9" s="8" t="s">
        <v>8</v>
      </c>
      <c r="B9" s="22">
        <v>3696723.7337199994</v>
      </c>
      <c r="C9" s="22">
        <v>3198657.6934100003</v>
      </c>
      <c r="D9" s="18">
        <f t="shared" si="0"/>
        <v>-0.13473174523885698</v>
      </c>
      <c r="F9" s="36"/>
    </row>
    <row r="10" spans="1:8" x14ac:dyDescent="0.2">
      <c r="A10" s="8" t="s">
        <v>9</v>
      </c>
      <c r="B10" s="22">
        <v>2490625.8109900006</v>
      </c>
      <c r="C10" s="22">
        <v>3045937.4310500002</v>
      </c>
      <c r="D10" s="18">
        <f t="shared" si="0"/>
        <v>0.22296067823984705</v>
      </c>
      <c r="E10" s="1"/>
      <c r="F10" s="36"/>
    </row>
    <row r="11" spans="1:8" ht="25.5" x14ac:dyDescent="0.2">
      <c r="A11" s="14" t="s">
        <v>20</v>
      </c>
      <c r="B11" s="22">
        <v>12004169.572799997</v>
      </c>
      <c r="C11" s="22">
        <v>12828809.756709998</v>
      </c>
      <c r="D11" s="18">
        <f t="shared" si="0"/>
        <v>6.8696145860729627E-2</v>
      </c>
      <c r="E11" s="1"/>
      <c r="F11" s="36"/>
      <c r="H11" s="37"/>
    </row>
    <row r="12" spans="1:8" ht="25.5" x14ac:dyDescent="0.2">
      <c r="A12" s="8" t="s">
        <v>21</v>
      </c>
      <c r="B12" s="22">
        <v>3102.8008400000003</v>
      </c>
      <c r="C12" s="22">
        <v>4147.7331899999999</v>
      </c>
      <c r="D12" s="18">
        <f t="shared" si="0"/>
        <v>0.33677068038952818</v>
      </c>
      <c r="F12" s="36"/>
    </row>
    <row r="13" spans="1:8" ht="25.5" x14ac:dyDescent="0.2">
      <c r="A13" s="8" t="s">
        <v>22</v>
      </c>
      <c r="B13" s="22">
        <v>9850.9995199999994</v>
      </c>
      <c r="C13" s="22">
        <v>8611.8311000000012</v>
      </c>
      <c r="D13" s="18">
        <f t="shared" si="0"/>
        <v>-0.12579113596383551</v>
      </c>
      <c r="F13" s="36"/>
    </row>
    <row r="14" spans="1:8" x14ac:dyDescent="0.2">
      <c r="A14" s="8" t="s">
        <v>23</v>
      </c>
      <c r="B14" s="22">
        <v>1524555.0760800005</v>
      </c>
      <c r="C14" s="22">
        <v>1693800.8387399998</v>
      </c>
      <c r="D14" s="18">
        <f t="shared" si="0"/>
        <v>0.11101321645602405</v>
      </c>
      <c r="F14" s="36"/>
    </row>
    <row r="15" spans="1:8" x14ac:dyDescent="0.2">
      <c r="A15" s="8" t="s">
        <v>24</v>
      </c>
      <c r="B15" s="22">
        <v>303534.29783</v>
      </c>
      <c r="C15" s="22">
        <v>301691.48479999998</v>
      </c>
      <c r="D15" s="18">
        <f t="shared" si="0"/>
        <v>-6.0711855074516846E-3</v>
      </c>
      <c r="F15" s="36"/>
    </row>
    <row r="16" spans="1:8" x14ac:dyDescent="0.2">
      <c r="A16" s="8" t="s">
        <v>25</v>
      </c>
      <c r="B16" s="22">
        <v>45876.111220000006</v>
      </c>
      <c r="C16" s="22">
        <v>44487.537709999997</v>
      </c>
      <c r="D16" s="18">
        <f t="shared" si="0"/>
        <v>-3.0267899197930513E-2</v>
      </c>
      <c r="F16" s="36"/>
    </row>
    <row r="17" spans="1:6" s="5" customFormat="1" x14ac:dyDescent="0.2">
      <c r="A17" s="12" t="s">
        <v>26</v>
      </c>
      <c r="B17" s="22">
        <v>668767.19746000005</v>
      </c>
      <c r="C17" s="22">
        <v>623518.06131000002</v>
      </c>
      <c r="D17" s="18">
        <f t="shared" si="0"/>
        <v>-6.7660519717261475E-2</v>
      </c>
      <c r="F17" s="36"/>
    </row>
    <row r="18" spans="1:6" x14ac:dyDescent="0.2">
      <c r="A18" t="s">
        <v>10</v>
      </c>
      <c r="B18" s="22">
        <v>13040.45616</v>
      </c>
      <c r="C18" s="22">
        <v>16069.970769999998</v>
      </c>
      <c r="D18" s="18">
        <f t="shared" si="0"/>
        <v>0.23231661322497774</v>
      </c>
      <c r="F18" s="36"/>
    </row>
    <row r="19" spans="1:6" x14ac:dyDescent="0.2">
      <c r="A19" t="s">
        <v>27</v>
      </c>
      <c r="B19" s="22">
        <v>1329599.6907900001</v>
      </c>
      <c r="C19" s="22">
        <v>1482073.7687599999</v>
      </c>
      <c r="D19" s="18">
        <f t="shared" si="0"/>
        <v>0.11467667977525263</v>
      </c>
      <c r="F19" s="36"/>
    </row>
    <row r="20" spans="1:6" x14ac:dyDescent="0.2">
      <c r="A20" s="12" t="s">
        <v>34</v>
      </c>
      <c r="B20" s="22">
        <v>1948126.51321</v>
      </c>
      <c r="C20" s="22">
        <v>2348185.7283899998</v>
      </c>
      <c r="D20" s="18">
        <f t="shared" si="0"/>
        <v>0.20535587009737241</v>
      </c>
      <c r="F20" s="36"/>
    </row>
    <row r="21" spans="1:6" x14ac:dyDescent="0.2">
      <c r="A21" s="5" t="s">
        <v>2</v>
      </c>
      <c r="B21" s="6">
        <f>SUM(B2:B20)</f>
        <v>33902966.90298</v>
      </c>
      <c r="C21" s="6">
        <f>SUM(C2:C20)</f>
        <v>36284150.353299998</v>
      </c>
      <c r="D21" s="21">
        <f>(C21-B21)/B21</f>
        <v>7.0235252776968529E-2</v>
      </c>
      <c r="E21" s="1"/>
      <c r="F21" s="36"/>
    </row>
    <row r="22" spans="1:6" x14ac:dyDescent="0.2">
      <c r="C22" s="1"/>
      <c r="D22" s="7"/>
    </row>
    <row r="23" spans="1:6" x14ac:dyDescent="0.2">
      <c r="A23"/>
      <c r="B23" s="1"/>
      <c r="C23" s="1"/>
      <c r="D23" s="18"/>
      <c r="E23" s="1"/>
    </row>
    <row r="24" spans="1:6" x14ac:dyDescent="0.2">
      <c r="A24"/>
      <c r="B24" s="1"/>
      <c r="C24" s="1"/>
      <c r="D24" s="18"/>
      <c r="E24" s="1"/>
    </row>
    <row r="25" spans="1:6" x14ac:dyDescent="0.2">
      <c r="B25" s="15"/>
      <c r="C25" s="13"/>
      <c r="D25" s="7"/>
    </row>
    <row r="26" spans="1:6" x14ac:dyDescent="0.2">
      <c r="B26" s="38"/>
      <c r="C26" s="38"/>
      <c r="D26" s="7"/>
    </row>
    <row r="27" spans="1:6" x14ac:dyDescent="0.2">
      <c r="A27"/>
      <c r="B27" s="1"/>
      <c r="D27" s="1"/>
    </row>
    <row r="28" spans="1:6" x14ac:dyDescent="0.2">
      <c r="A28"/>
      <c r="B28" s="1"/>
      <c r="D28" s="1"/>
    </row>
    <row r="29" spans="1:6" x14ac:dyDescent="0.2">
      <c r="A29"/>
      <c r="B29" s="1"/>
      <c r="D29" s="1"/>
    </row>
    <row r="30" spans="1:6" x14ac:dyDescent="0.2">
      <c r="A30"/>
      <c r="B30" s="17"/>
      <c r="D30" s="1"/>
    </row>
    <row r="31" spans="1:6" x14ac:dyDescent="0.2">
      <c r="A31"/>
      <c r="B31" s="1"/>
      <c r="C31" s="13"/>
      <c r="D31" s="1"/>
    </row>
    <row r="32" spans="1:6" x14ac:dyDescent="0.2">
      <c r="A32"/>
      <c r="B32" s="1"/>
      <c r="D32" s="1"/>
    </row>
    <row r="33" spans="1:4" x14ac:dyDescent="0.2">
      <c r="A33"/>
      <c r="B33" s="15"/>
      <c r="D33" s="1"/>
    </row>
    <row r="34" spans="1:4" x14ac:dyDescent="0.2">
      <c r="A34"/>
      <c r="B34" s="1"/>
      <c r="D34" s="1"/>
    </row>
    <row r="35" spans="1:4" x14ac:dyDescent="0.2">
      <c r="A35"/>
      <c r="D35" s="1"/>
    </row>
    <row r="36" spans="1:4" x14ac:dyDescent="0.2">
      <c r="B36" s="1"/>
    </row>
    <row r="38" spans="1:4" x14ac:dyDescent="0.2">
      <c r="C38" s="1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F9DD-882D-4A36-A22C-0F61A758CFFC}">
  <dimension ref="A1:E30"/>
  <sheetViews>
    <sheetView workbookViewId="0">
      <selection activeCell="B20" sqref="B20"/>
    </sheetView>
  </sheetViews>
  <sheetFormatPr defaultColWidth="8.7109375" defaultRowHeight="12.75" x14ac:dyDescent="0.2"/>
  <cols>
    <col min="1" max="1" width="42.5703125" style="29" customWidth="1"/>
    <col min="2" max="3" width="19.28515625" style="31" customWidth="1"/>
    <col min="4" max="4" width="19" style="28" customWidth="1"/>
    <col min="5" max="5" width="16.140625" style="29" customWidth="1"/>
    <col min="6" max="16384" width="8.7109375" style="29"/>
  </cols>
  <sheetData>
    <row r="1" spans="1:5" s="23" customFormat="1" x14ac:dyDescent="0.2">
      <c r="A1" s="23" t="s">
        <v>0</v>
      </c>
      <c r="B1" s="23" t="str">
        <f>+'Składka wg grup Działu I'!B1</f>
        <v>IV kw. 2024 r. (tys. zł)</v>
      </c>
      <c r="C1" s="23" t="str">
        <f>+'Składka wg grup Działu I'!C1</f>
        <v>IV kw. 2025 r. (tys. zł)</v>
      </c>
      <c r="D1" s="24" t="s">
        <v>11</v>
      </c>
    </row>
    <row r="2" spans="1:5" s="23" customFormat="1" x14ac:dyDescent="0.2">
      <c r="A2" s="23" t="s">
        <v>13</v>
      </c>
      <c r="B2" s="25"/>
      <c r="C2" s="25"/>
      <c r="D2" s="24"/>
    </row>
    <row r="3" spans="1:5" s="23" customFormat="1" x14ac:dyDescent="0.2">
      <c r="B3" s="25"/>
      <c r="C3" s="25"/>
      <c r="D3" s="24"/>
    </row>
    <row r="4" spans="1:5" x14ac:dyDescent="0.2">
      <c r="A4" s="26" t="s">
        <v>14</v>
      </c>
      <c r="B4" s="27">
        <v>6102215.4518599985</v>
      </c>
      <c r="C4" s="27">
        <v>6329998.750860001</v>
      </c>
      <c r="D4" s="28">
        <f t="shared" ref="D4:D10" si="0">(C4-B4)/B4</f>
        <v>3.7327967325469058E-2</v>
      </c>
    </row>
    <row r="5" spans="1:5" x14ac:dyDescent="0.2">
      <c r="A5" s="26" t="s">
        <v>15</v>
      </c>
      <c r="B5" s="27">
        <v>4469938.2699599992</v>
      </c>
      <c r="C5" s="27">
        <v>4883841.1354800006</v>
      </c>
      <c r="D5" s="28">
        <f t="shared" si="0"/>
        <v>9.2596998106576831E-2</v>
      </c>
    </row>
    <row r="6" spans="1:5" x14ac:dyDescent="0.2">
      <c r="A6" s="26" t="s">
        <v>16</v>
      </c>
      <c r="B6" s="30">
        <v>4648996.0820900016</v>
      </c>
      <c r="C6" s="30">
        <v>5099810.6605100008</v>
      </c>
      <c r="D6" s="28">
        <f t="shared" si="0"/>
        <v>9.6970307236165953E-2</v>
      </c>
    </row>
    <row r="7" spans="1:5" x14ac:dyDescent="0.2">
      <c r="A7" s="26" t="s">
        <v>33</v>
      </c>
      <c r="B7" s="27">
        <v>769860.39850999997</v>
      </c>
      <c r="C7" s="27">
        <v>959245.71163999999</v>
      </c>
      <c r="D7" s="28">
        <f t="shared" si="0"/>
        <v>0.24599955199220452</v>
      </c>
    </row>
    <row r="8" spans="1:5" x14ac:dyDescent="0.2">
      <c r="A8" s="26" t="s">
        <v>17</v>
      </c>
      <c r="B8" s="30">
        <v>3878871.7985799997</v>
      </c>
      <c r="C8" s="27">
        <v>4139709.4358699997</v>
      </c>
      <c r="D8" s="28">
        <f t="shared" si="0"/>
        <v>6.7245748463635471E-2</v>
      </c>
      <c r="E8" s="31"/>
    </row>
    <row r="9" spans="1:5" ht="33.75" x14ac:dyDescent="0.2">
      <c r="A9" s="32" t="s">
        <v>36</v>
      </c>
      <c r="B9" s="27">
        <v>6198852.3790600002</v>
      </c>
      <c r="C9" s="27">
        <v>7049723.1685800003</v>
      </c>
      <c r="D9" s="28">
        <f t="shared" si="0"/>
        <v>0.13726263145002124</v>
      </c>
      <c r="E9" s="31"/>
    </row>
    <row r="10" spans="1:5" ht="22.5" x14ac:dyDescent="0.2">
      <c r="A10" s="32" t="s">
        <v>37</v>
      </c>
      <c r="B10" s="27">
        <v>32956013.258179992</v>
      </c>
      <c r="C10" s="27">
        <v>34748542.709360003</v>
      </c>
      <c r="D10" s="28">
        <f t="shared" si="0"/>
        <v>5.4391574525025063E-2</v>
      </c>
    </row>
    <row r="12" spans="1:5" x14ac:dyDescent="0.2">
      <c r="A12" s="23" t="s">
        <v>0</v>
      </c>
      <c r="E12" s="31"/>
    </row>
    <row r="13" spans="1:5" x14ac:dyDescent="0.2">
      <c r="A13" s="23" t="s">
        <v>12</v>
      </c>
      <c r="B13" s="23" t="str">
        <f>+B1</f>
        <v>IV kw. 2024 r. (tys. zł)</v>
      </c>
      <c r="C13" s="23" t="str">
        <f>+C1</f>
        <v>IV kw. 2025 r. (tys. zł)</v>
      </c>
      <c r="D13" s="24" t="s">
        <v>11</v>
      </c>
      <c r="E13" s="31"/>
    </row>
    <row r="14" spans="1:5" x14ac:dyDescent="0.2">
      <c r="E14" s="31"/>
    </row>
    <row r="15" spans="1:5" x14ac:dyDescent="0.2">
      <c r="A15" s="26" t="s">
        <v>14</v>
      </c>
      <c r="B15" s="27">
        <v>14956881.591199998</v>
      </c>
      <c r="C15" s="30">
        <v>16152021.78631</v>
      </c>
      <c r="D15" s="28">
        <f t="shared" ref="D15:D21" si="1">(C15-B15)/B15</f>
        <v>7.9905706802758464E-2</v>
      </c>
      <c r="E15" s="33"/>
    </row>
    <row r="16" spans="1:5" x14ac:dyDescent="0.2">
      <c r="A16" s="26" t="s">
        <v>15</v>
      </c>
      <c r="B16" s="27">
        <v>2020087.1616899979</v>
      </c>
      <c r="C16" s="30">
        <v>3616261.8839700012</v>
      </c>
      <c r="D16" s="28">
        <f t="shared" si="1"/>
        <v>0.79015141155822655</v>
      </c>
      <c r="E16" s="31"/>
    </row>
    <row r="17" spans="1:5" x14ac:dyDescent="0.2">
      <c r="A17" s="26" t="s">
        <v>16</v>
      </c>
      <c r="B17" s="27">
        <v>7074641.1822799994</v>
      </c>
      <c r="C17" s="30">
        <v>9606933.0259900019</v>
      </c>
      <c r="D17" s="28">
        <f t="shared" si="1"/>
        <v>0.35793926200139825</v>
      </c>
      <c r="E17" s="31"/>
    </row>
    <row r="18" spans="1:5" x14ac:dyDescent="0.2">
      <c r="A18" s="26" t="s">
        <v>33</v>
      </c>
      <c r="B18" s="30">
        <v>921607.2560299997</v>
      </c>
      <c r="C18" s="30">
        <v>1273010.7404600005</v>
      </c>
      <c r="D18" s="28">
        <f t="shared" si="1"/>
        <v>0.38129418158418021</v>
      </c>
      <c r="E18" s="31"/>
    </row>
    <row r="19" spans="1:5" x14ac:dyDescent="0.2">
      <c r="A19" s="26" t="s">
        <v>17</v>
      </c>
      <c r="B19" s="30">
        <v>6153033.9262500005</v>
      </c>
      <c r="C19" s="30">
        <v>8333922.28553</v>
      </c>
      <c r="D19" s="28">
        <f t="shared" si="1"/>
        <v>0.35444114000020693</v>
      </c>
      <c r="E19" s="31"/>
    </row>
    <row r="20" spans="1:5" ht="33.75" x14ac:dyDescent="0.2">
      <c r="A20" s="32" t="s">
        <v>36</v>
      </c>
      <c r="B20" s="27">
        <v>12845596.538409999</v>
      </c>
      <c r="C20" s="27">
        <v>14538145.785830002</v>
      </c>
      <c r="D20" s="28">
        <f t="shared" si="1"/>
        <v>0.13176104685828036</v>
      </c>
      <c r="E20" s="33"/>
    </row>
    <row r="21" spans="1:5" ht="22.5" x14ac:dyDescent="0.2">
      <c r="A21" s="32" t="s">
        <v>37</v>
      </c>
      <c r="B21" s="27">
        <v>69540541.727579981</v>
      </c>
      <c r="C21" s="27">
        <v>76785037.131760016</v>
      </c>
      <c r="D21" s="28">
        <f t="shared" si="1"/>
        <v>0.10417657418545601</v>
      </c>
      <c r="E21" s="31"/>
    </row>
    <row r="22" spans="1:5" x14ac:dyDescent="0.2">
      <c r="A22" s="26"/>
      <c r="B22" s="30"/>
      <c r="C22" s="30"/>
    </row>
    <row r="23" spans="1:5" x14ac:dyDescent="0.2">
      <c r="B23" s="30"/>
      <c r="E23" s="34"/>
    </row>
    <row r="24" spans="1:5" x14ac:dyDescent="0.2">
      <c r="B24" s="35"/>
      <c r="C24" s="30"/>
      <c r="E24" s="31"/>
    </row>
    <row r="25" spans="1:5" x14ac:dyDescent="0.2">
      <c r="A25" s="26"/>
      <c r="E25" s="31"/>
    </row>
    <row r="26" spans="1:5" x14ac:dyDescent="0.2">
      <c r="A26" s="26"/>
      <c r="B26" s="30"/>
      <c r="C26" s="30"/>
      <c r="E26" s="31"/>
    </row>
    <row r="27" spans="1:5" x14ac:dyDescent="0.2">
      <c r="A27" s="26"/>
      <c r="E27" s="31"/>
    </row>
    <row r="28" spans="1:5" x14ac:dyDescent="0.2">
      <c r="A28" s="26"/>
    </row>
    <row r="29" spans="1:5" x14ac:dyDescent="0.2">
      <c r="B29" s="30"/>
      <c r="C29" s="30"/>
    </row>
    <row r="30" spans="1:5" x14ac:dyDescent="0.2">
      <c r="B30" s="35"/>
      <c r="C30" s="35"/>
    </row>
  </sheetData>
  <pageMargins left="0.75" right="0.75" top="1" bottom="1" header="0.5" footer="0.5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Składka wg grup Działu I</vt:lpstr>
      <vt:lpstr>Składka wg grup Działu II</vt:lpstr>
      <vt:lpstr>Odszk&amp;Świadczenia Dział I</vt:lpstr>
      <vt:lpstr>Odszkodowania Dział II</vt:lpstr>
      <vt:lpstr>Zyski, koszty, aktywa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mtarczynski</dc:creator>
  <cp:lastModifiedBy>Rafał Socha</cp:lastModifiedBy>
  <cp:lastPrinted>2023-05-19T13:55:16Z</cp:lastPrinted>
  <dcterms:created xsi:type="dcterms:W3CDTF">2010-03-12T15:49:31Z</dcterms:created>
  <dcterms:modified xsi:type="dcterms:W3CDTF">2026-02-26T10:14:57Z</dcterms:modified>
</cp:coreProperties>
</file>