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prawozdania_finansowe\2025_Q2\Analizy\Press\"/>
    </mc:Choice>
  </mc:AlternateContent>
  <xr:revisionPtr revIDLastSave="0" documentId="13_ncr:1_{EED08DFA-797F-4526-B9A4-22273093949C}" xr6:coauthVersionLast="47" xr6:coauthVersionMax="47" xr10:uidLastSave="{00000000-0000-0000-0000-000000000000}"/>
  <bookViews>
    <workbookView xWindow="-120" yWindow="-120" windowWidth="29040" windowHeight="15720" tabRatio="859" activeTab="4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1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D16" i="13" l="1"/>
  <c r="D19" i="13"/>
  <c r="D17" i="13"/>
  <c r="D20" i="13"/>
  <c r="D7" i="13"/>
  <c r="C1" i="13"/>
  <c r="C13" i="13" s="1"/>
  <c r="B1" i="13"/>
  <c r="B13" i="13" s="1"/>
  <c r="D6" i="13" l="1"/>
  <c r="D8" i="13"/>
  <c r="D5" i="13"/>
  <c r="D4" i="13"/>
  <c r="D18" i="13"/>
  <c r="D15" i="13"/>
  <c r="D21" i="13"/>
  <c r="D9" i="13"/>
  <c r="D10" i="13"/>
  <c r="C1" i="4"/>
  <c r="C1" i="6"/>
  <c r="C1" i="7"/>
  <c r="B1" i="4"/>
  <c r="B1" i="6"/>
  <c r="B1" i="7"/>
  <c r="C21" i="6" l="1"/>
  <c r="B21" i="6"/>
  <c r="D6" i="9"/>
  <c r="B8" i="9"/>
  <c r="D2" i="9"/>
  <c r="D4" i="9"/>
  <c r="D3" i="9"/>
  <c r="D5" i="9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C21" i="4"/>
  <c r="B8" i="7" l="1"/>
  <c r="C8" i="7"/>
  <c r="B21" i="4"/>
  <c r="C8" i="9"/>
  <c r="D21" i="4" l="1"/>
  <c r="D8" i="9"/>
  <c r="D21" i="6"/>
  <c r="D8" i="7"/>
</calcChain>
</file>

<file path=xl/sharedStrings.xml><?xml version="1.0" encoding="utf-8"?>
<sst xmlns="http://schemas.openxmlformats.org/spreadsheetml/2006/main" count="87" uniqueCount="40">
  <si>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</si>
  <si>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</si>
  <si>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</si>
  <si>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</si>
  <si>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</si>
  <si>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</si>
  <si>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</si>
  <si>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</si>
  <si>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</si>
  <si>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</si>
  <si>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</si>
  <si>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</si>
  <si>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</si>
  <si>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</si>
  <si>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</si>
  <si>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</si>
  <si>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</si>
  <si>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</si>
  <si>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</si>
  <si>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</si>
  <si>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</si>
  <si>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</si>
  <si>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</si>
  <si>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</si>
  <si>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</si>
  <si>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</si>
  <si>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</si>
  <si>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</si>
  <si>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</si>
  <si>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</si>
  <si>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</si>
  <si>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</si>
  <si>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</si>
  <si>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</si>
  <si>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</si>
  <si>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</si>
  <si>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</si>
  <si>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</si>
  <si>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II kw. 2025 r. (tys. zł)</t>
  </si>
  <si>
    <t>II kw. 2024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</si>
</sst>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"/>
    <numFmt numFmtId="165" formatCode="#,##0.000"/>
    <numFmt numFmtId="166" formatCode="#,##0.0"/>
    <numFmt numFmtId="167" formatCode="0.0%"/>
    <numFmt numFmtId="168" formatCode="_-* #,##0_-;\-* #,##0_-;_-* &quot;-&quot;??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/>
    <xf numFmtId="49" fontId="4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5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2" fillId="0" borderId="0" xfId="0" applyNumberFormat="1" applyFont="1"/>
    <xf numFmtId="168" fontId="0" fillId="0" borderId="0" xfId="1" applyNumberFormat="1" applyFont="1"/>
    <xf numFmtId="0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3" fillId="0" borderId="0" xfId="2" applyFont="1"/>
    <xf numFmtId="3" fontId="6" fillId="0" borderId="0" xfId="2" applyNumberFormat="1" applyAlignment="1">
      <alignment vertical="center" wrapText="1"/>
    </xf>
    <xf numFmtId="10" fontId="6" fillId="0" borderId="0" xfId="2" applyNumberFormat="1"/>
    <xf numFmtId="0" fontId="6" fillId="0" borderId="0" xfId="2"/>
    <xf numFmtId="3" fontId="3" fillId="0" borderId="0" xfId="2" applyNumberFormat="1" applyFont="1" applyAlignment="1">
      <alignment vertical="center" wrapText="1"/>
    </xf>
    <xf numFmtId="3" fontId="6" fillId="0" borderId="0" xfId="2" applyNumberFormat="1"/>
    <xf numFmtId="0" fontId="5" fillId="0" borderId="0" xfId="2" applyFont="1" applyAlignment="1">
      <alignment wrapText="1"/>
    </xf>
    <xf numFmtId="164" fontId="6" fillId="0" borderId="0" xfId="2" applyNumberFormat="1"/>
    <xf numFmtId="166" fontId="6" fillId="0" borderId="0" xfId="2" applyNumberFormat="1"/>
    <xf numFmtId="3" fontId="2" fillId="0" borderId="0" xfId="2" applyNumberFormat="1" applyFont="1"/>
    <xf numFmtId="167" fontId="0" fillId="0" borderId="0" xfId="4" applyNumberFormat="1" applyFont="1"/>
    <xf numFmtId="166" fontId="0" fillId="0" borderId="0" xfId="0" applyNumberFormat="1"/>
    <xf numFmtId="168" fontId="0" fillId="0" borderId="0" xfId="0" applyNumberFormat="1"/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" fontId="8" fillId="2" borderId="0" xfId="5" applyNumberFormat="1" applyAlignment="1">
      <alignment vertical="center" wrapText="1"/>
    </xf>
  </cellXfs>
  <cellStyles count="6">
    <cellStyle name="Dobry" xfId="5" builtinId="26"/>
    <cellStyle name="Dziesiętny" xfId="1" builtinId="3"/>
    <cellStyle name="Normalny" xfId="0" builtinId="0"/>
    <cellStyle name="Normalny 2" xfId="3" xr:uid="{B19C8B50-819D-4673-A429-FE09F970890B}"/>
    <cellStyle name="Normalny 6" xfId="2" xr:uid="{B759B7BF-CF15-4EA9-88F3-0816385BDC3C}"/>
    <cellStyle name="Procentowy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B2" sqref="B2"/>
    </sheetView>
  </sheetViews>
  <sheetFormatPr defaultRowHeight="12.75" x14ac:dyDescent="0.2"/>
  <cols>
    <col min="1" max="1" width="26.42578125" customWidth="1"/>
    <col min="2" max="2" width="19" customWidth="1"/>
    <col min="3" max="3" width="18.42578125" customWidth="1"/>
    <col min="4" max="4" width="20" style="4" customWidth="1"/>
    <col min="5" max="5" width="16" customWidth="1"/>
  </cols>
  <sheetData>
    <row r="1" spans="1:5" s="2" customFormat="1" x14ac:dyDescent="0.2">
      <c r="A1" s="2" t="s">
        <v>1</v>
      </c>
      <c r="B1" s="2" t="s">
        <v>39</v>
      </c>
      <c r="C1" s="2" t="s">
        <v>38</v>
      </c>
      <c r="D1" s="3" t="s">
        <v>11</v>
      </c>
    </row>
    <row r="2" spans="1:5" x14ac:dyDescent="0.2">
      <c r="A2" t="s">
        <v>28</v>
      </c>
      <c r="B2" s="15">
        <v>5201913.9508600002</v>
      </c>
      <c r="C2" s="15">
        <v>5437449.9066000003</v>
      </c>
      <c r="D2" s="19">
        <f>(C2-B2)/B2</f>
        <v>4.5278710483294404E-2</v>
      </c>
    </row>
    <row r="3" spans="1:5" x14ac:dyDescent="0.2">
      <c r="A3" t="s">
        <v>29</v>
      </c>
      <c r="B3" s="15">
        <v>49526.137619999994</v>
      </c>
      <c r="C3" s="15">
        <v>46676.02500999999</v>
      </c>
      <c r="D3" s="19">
        <f t="shared" ref="D3:D6" si="0">(C3-B3)/B3</f>
        <v>-5.7547645485059008E-2</v>
      </c>
    </row>
    <row r="4" spans="1:5" ht="38.25" x14ac:dyDescent="0.2">
      <c r="A4" s="8" t="s">
        <v>30</v>
      </c>
      <c r="B4" s="15">
        <v>1955606.13757</v>
      </c>
      <c r="C4" s="15">
        <v>2005534.3738400002</v>
      </c>
      <c r="D4" s="19">
        <f t="shared" si="0"/>
        <v>2.5530824080988071E-2</v>
      </c>
    </row>
    <row r="5" spans="1:5" x14ac:dyDescent="0.2">
      <c r="A5" t="s">
        <v>31</v>
      </c>
      <c r="B5" s="15">
        <v>73234.426640000005</v>
      </c>
      <c r="C5" s="15">
        <v>72904.197780000002</v>
      </c>
      <c r="D5" s="19">
        <f t="shared" si="0"/>
        <v>-4.5092025042172551E-3</v>
      </c>
    </row>
    <row r="6" spans="1:5" x14ac:dyDescent="0.2">
      <c r="A6" t="s">
        <v>32</v>
      </c>
      <c r="B6" s="15">
        <v>4499684.4779300001</v>
      </c>
      <c r="C6" s="15">
        <v>4531629.1890400006</v>
      </c>
      <c r="D6" s="19">
        <f t="shared" si="0"/>
        <v>7.0993224673157737E-3</v>
      </c>
    </row>
    <row r="7" spans="1:5" x14ac:dyDescent="0.2">
      <c r="A7" t="s">
        <v>34</v>
      </c>
      <c r="B7" s="15">
        <v>18.300599999999999</v>
      </c>
      <c r="C7" s="15">
        <v>59.155639999999998</v>
      </c>
      <c r="D7" s="20" t="s">
        <v>35</v>
      </c>
    </row>
    <row r="8" spans="1:5" s="5" customFormat="1" x14ac:dyDescent="0.2">
      <c r="A8" s="5" t="s">
        <v>2</v>
      </c>
      <c r="B8" s="6">
        <f>SUM(B2:B7)</f>
        <v>11779983.431220001</v>
      </c>
      <c r="C8" s="6">
        <f>SUM(C2:C7)</f>
        <v>12094252.847910002</v>
      </c>
      <c r="D8" s="21">
        <f t="shared" ref="D8" si="1">(C8-B8)/B8</f>
        <v>2.6678256257738536E-2</v>
      </c>
      <c r="E8" s="6"/>
    </row>
    <row r="9" spans="1:5" x14ac:dyDescent="0.2">
      <c r="B9" s="1"/>
      <c r="C9" s="1"/>
      <c r="D9" s="7"/>
    </row>
    <row r="10" spans="1:5" x14ac:dyDescent="0.2">
      <c r="B10" s="1"/>
      <c r="C10" s="1"/>
      <c r="D10" s="7"/>
      <c r="E10" s="1"/>
    </row>
    <row r="11" spans="1:5" x14ac:dyDescent="0.2">
      <c r="B11" s="1"/>
      <c r="C11" s="1"/>
      <c r="D11" s="7"/>
      <c r="E11" s="1"/>
    </row>
    <row r="12" spans="1:5" x14ac:dyDescent="0.2">
      <c r="B12" s="10"/>
      <c r="C12" s="10"/>
      <c r="D12" s="7"/>
    </row>
    <row r="13" spans="1:5" x14ac:dyDescent="0.2">
      <c r="B13" s="1"/>
      <c r="C13" s="10"/>
      <c r="D13" s="7"/>
    </row>
    <row r="14" spans="1:5" x14ac:dyDescent="0.2">
      <c r="B14" s="10"/>
      <c r="C14" s="10"/>
      <c r="D14" s="7"/>
    </row>
    <row r="15" spans="1:5" x14ac:dyDescent="0.2">
      <c r="B15" s="1"/>
      <c r="C15" s="10"/>
      <c r="D15" s="7"/>
    </row>
    <row r="16" spans="1:5" x14ac:dyDescent="0.2">
      <c r="B16" s="1"/>
      <c r="C16" s="10"/>
      <c r="D16" s="7"/>
    </row>
    <row r="17" spans="2:4" x14ac:dyDescent="0.2">
      <c r="B17" s="1"/>
      <c r="C17" s="10"/>
      <c r="D17" s="7"/>
    </row>
    <row r="18" spans="2:4" x14ac:dyDescent="0.2">
      <c r="B18" s="1"/>
      <c r="C18" s="10"/>
      <c r="D18"/>
    </row>
    <row r="19" spans="2:4" x14ac:dyDescent="0.2">
      <c r="B19" s="1"/>
      <c r="C19" s="10"/>
      <c r="D19"/>
    </row>
    <row r="20" spans="2:4" x14ac:dyDescent="0.2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E26"/>
  <sheetViews>
    <sheetView workbookViewId="0">
      <selection activeCell="A23" sqref="A23:F26"/>
    </sheetView>
  </sheetViews>
  <sheetFormatPr defaultRowHeight="12.75" x14ac:dyDescent="0.2"/>
  <cols>
    <col min="1" max="1" width="33.7109375" customWidth="1"/>
    <col min="2" max="3" width="19" customWidth="1"/>
    <col min="4" max="4" width="19.42578125" style="18" customWidth="1"/>
    <col min="5" max="5" width="9.140625" bestFit="1" customWidth="1"/>
  </cols>
  <sheetData>
    <row r="1" spans="1:5" s="2" customFormat="1" x14ac:dyDescent="0.2">
      <c r="A1" s="2" t="s">
        <v>1</v>
      </c>
      <c r="B1" s="2" t="str">
        <f>+'Składka wg grup Działu I'!B1</f>
        <v>II kw. 2024 r. (tys. zł)</v>
      </c>
      <c r="C1" s="2" t="str">
        <f>+'Składka wg grup Działu I'!C1</f>
        <v>II kw. 2025 r. (tys. zł)</v>
      </c>
      <c r="D1" s="39" t="s">
        <v>11</v>
      </c>
    </row>
    <row r="2" spans="1:5" x14ac:dyDescent="0.2">
      <c r="A2" s="8" t="s">
        <v>18</v>
      </c>
      <c r="B2" s="1">
        <v>829144.06644999993</v>
      </c>
      <c r="C2" s="1">
        <v>735028.05998999986</v>
      </c>
      <c r="D2" s="18">
        <f>(C2-B2)/B2</f>
        <v>-0.11350983534497205</v>
      </c>
    </row>
    <row r="3" spans="1:5" x14ac:dyDescent="0.2">
      <c r="A3" s="8" t="s">
        <v>19</v>
      </c>
      <c r="B3" s="1">
        <v>746919.72134999989</v>
      </c>
      <c r="C3" s="1">
        <v>736022.56670999993</v>
      </c>
      <c r="D3" s="18">
        <f t="shared" ref="D3:D20" si="0">(C3-B3)/B3</f>
        <v>-1.4589458985370203E-2</v>
      </c>
    </row>
    <row r="4" spans="1:5" x14ac:dyDescent="0.2">
      <c r="A4" s="8" t="s">
        <v>3</v>
      </c>
      <c r="B4" s="1">
        <v>6950770.7992300019</v>
      </c>
      <c r="C4" s="1">
        <v>7346137.3147900021</v>
      </c>
      <c r="D4" s="18">
        <f t="shared" si="0"/>
        <v>5.6880959965447057E-2</v>
      </c>
      <c r="E4" s="1"/>
    </row>
    <row r="5" spans="1:5" x14ac:dyDescent="0.2">
      <c r="A5" s="8" t="s">
        <v>4</v>
      </c>
      <c r="B5" s="1">
        <v>82570.025699999998</v>
      </c>
      <c r="C5" s="1">
        <v>96985.127659999998</v>
      </c>
      <c r="D5" s="18">
        <f t="shared" si="0"/>
        <v>0.17458032546064717</v>
      </c>
    </row>
    <row r="6" spans="1:5" x14ac:dyDescent="0.2">
      <c r="A6" s="8" t="s">
        <v>5</v>
      </c>
      <c r="B6" s="1">
        <v>28599.149570000001</v>
      </c>
      <c r="C6" s="1">
        <v>34734.489379999992</v>
      </c>
      <c r="D6" s="18">
        <f t="shared" si="0"/>
        <v>0.21452875005891267</v>
      </c>
    </row>
    <row r="7" spans="1:5" x14ac:dyDescent="0.2">
      <c r="A7" s="8" t="s">
        <v>6</v>
      </c>
      <c r="B7" s="1">
        <v>150132.57191999999</v>
      </c>
      <c r="C7" s="1">
        <v>157857.14892000001</v>
      </c>
      <c r="D7" s="18">
        <f t="shared" si="0"/>
        <v>5.1451706323369699E-2</v>
      </c>
    </row>
    <row r="8" spans="1:5" x14ac:dyDescent="0.2">
      <c r="A8" s="8" t="s">
        <v>7</v>
      </c>
      <c r="B8" s="1">
        <v>131248.52889000002</v>
      </c>
      <c r="C8" s="1">
        <v>130975.41880999999</v>
      </c>
      <c r="D8" s="18">
        <f t="shared" si="0"/>
        <v>-2.0808620280149764E-3</v>
      </c>
    </row>
    <row r="9" spans="1:5" x14ac:dyDescent="0.2">
      <c r="A9" s="8" t="s">
        <v>8</v>
      </c>
      <c r="B9" s="1">
        <v>3170321.7260199999</v>
      </c>
      <c r="C9" s="1">
        <v>3561568.6752200001</v>
      </c>
      <c r="D9" s="18">
        <f t="shared" si="0"/>
        <v>0.12340922562807809</v>
      </c>
      <c r="E9" s="1"/>
    </row>
    <row r="10" spans="1:5" x14ac:dyDescent="0.2">
      <c r="A10" s="8" t="s">
        <v>9</v>
      </c>
      <c r="B10" s="1">
        <v>3123069.4228199995</v>
      </c>
      <c r="C10" s="1">
        <v>2977144.4699099995</v>
      </c>
      <c r="D10" s="18">
        <f t="shared" si="0"/>
        <v>-4.6724850829039828E-2</v>
      </c>
    </row>
    <row r="11" spans="1:5" ht="38.25" x14ac:dyDescent="0.2">
      <c r="A11" s="14" t="s">
        <v>20</v>
      </c>
      <c r="B11" s="1">
        <v>8548756.9937299993</v>
      </c>
      <c r="C11" s="1">
        <v>9430787.6835600026</v>
      </c>
      <c r="D11" s="18">
        <f t="shared" si="0"/>
        <v>0.10317648407562877</v>
      </c>
    </row>
    <row r="12" spans="1:5" ht="38.25" x14ac:dyDescent="0.2">
      <c r="A12" s="8" t="s">
        <v>21</v>
      </c>
      <c r="B12" s="1">
        <v>15321.313829999999</v>
      </c>
      <c r="C12" s="1">
        <v>17499.459359999997</v>
      </c>
      <c r="D12" s="40" t="s">
        <v>35</v>
      </c>
    </row>
    <row r="13" spans="1:5" ht="25.5" x14ac:dyDescent="0.2">
      <c r="A13" s="8" t="s">
        <v>22</v>
      </c>
      <c r="B13" s="1">
        <v>42746.21054</v>
      </c>
      <c r="C13" s="1">
        <v>38661.552690000004</v>
      </c>
      <c r="D13" s="18">
        <f t="shared" si="0"/>
        <v>-9.5556022356128034E-2</v>
      </c>
    </row>
    <row r="14" spans="1:5" x14ac:dyDescent="0.2">
      <c r="A14" s="8" t="s">
        <v>23</v>
      </c>
      <c r="B14" s="1">
        <v>2076470.8336599995</v>
      </c>
      <c r="C14" s="1">
        <v>2257448.4359399993</v>
      </c>
      <c r="D14" s="18">
        <f t="shared" si="0"/>
        <v>8.7156342071517373E-2</v>
      </c>
    </row>
    <row r="15" spans="1:5" x14ac:dyDescent="0.2">
      <c r="A15" s="8" t="s">
        <v>24</v>
      </c>
      <c r="B15" s="1">
        <v>334631.93151999998</v>
      </c>
      <c r="C15" s="1">
        <v>320344.95542000001</v>
      </c>
      <c r="D15" s="18">
        <f t="shared" si="0"/>
        <v>-4.2694598913810111E-2</v>
      </c>
    </row>
    <row r="16" spans="1:5" x14ac:dyDescent="0.2">
      <c r="A16" s="8" t="s">
        <v>25</v>
      </c>
      <c r="B16" s="1">
        <v>345236.95283999998</v>
      </c>
      <c r="C16" s="1">
        <v>355144.72397999995</v>
      </c>
      <c r="D16" s="18">
        <f t="shared" si="0"/>
        <v>2.8698466541592155E-2</v>
      </c>
    </row>
    <row r="17" spans="1:5" s="5" customFormat="1" x14ac:dyDescent="0.2">
      <c r="A17" s="12" t="s">
        <v>26</v>
      </c>
      <c r="B17" s="1">
        <v>578298.10837999987</v>
      </c>
      <c r="C17" s="1">
        <v>507855.02485999995</v>
      </c>
      <c r="D17" s="18">
        <f t="shared" si="0"/>
        <v>-0.12181102185745307</v>
      </c>
    </row>
    <row r="18" spans="1:5" x14ac:dyDescent="0.2">
      <c r="A18" t="s">
        <v>10</v>
      </c>
      <c r="B18" s="1">
        <v>33449.76887</v>
      </c>
      <c r="C18" s="1">
        <v>38197.930099999998</v>
      </c>
      <c r="D18" s="18">
        <f t="shared" si="0"/>
        <v>0.14194899966135396</v>
      </c>
    </row>
    <row r="19" spans="1:5" x14ac:dyDescent="0.2">
      <c r="A19" t="s">
        <v>27</v>
      </c>
      <c r="B19" s="1">
        <v>1290130.6494200004</v>
      </c>
      <c r="C19" s="1">
        <v>1489054.03663</v>
      </c>
      <c r="D19" s="18">
        <f t="shared" si="0"/>
        <v>0.15418856012716922</v>
      </c>
    </row>
    <row r="20" spans="1:5" x14ac:dyDescent="0.2">
      <c r="A20" s="12" t="s">
        <v>34</v>
      </c>
      <c r="B20" s="1">
        <v>2568664.1258100001</v>
      </c>
      <c r="C20" s="1">
        <v>2069088.1239400001</v>
      </c>
      <c r="D20" s="18">
        <f t="shared" si="0"/>
        <v>-0.19448864366899826</v>
      </c>
    </row>
    <row r="21" spans="1:5" s="5" customFormat="1" x14ac:dyDescent="0.2">
      <c r="A21" s="5" t="s">
        <v>2</v>
      </c>
      <c r="B21" s="6">
        <f>SUM(B2:B20)</f>
        <v>31046482.90055</v>
      </c>
      <c r="C21" s="6">
        <f>SUM(C2:C20)</f>
        <v>32300535.197870001</v>
      </c>
      <c r="D21" s="21">
        <f t="shared" ref="D21" si="1">(C21-B21)/B21</f>
        <v>4.0392733094343027E-2</v>
      </c>
    </row>
    <row r="22" spans="1:5" x14ac:dyDescent="0.2">
      <c r="B22" s="6"/>
      <c r="C22" s="1"/>
      <c r="D22" s="21"/>
    </row>
    <row r="23" spans="1:5" x14ac:dyDescent="0.2">
      <c r="B23" s="1"/>
      <c r="C23" s="1"/>
      <c r="E23" s="1"/>
    </row>
    <row r="24" spans="1:5" x14ac:dyDescent="0.2">
      <c r="B24" s="1"/>
      <c r="C24" s="1"/>
      <c r="E24" s="1"/>
    </row>
    <row r="25" spans="1:5" x14ac:dyDescent="0.2">
      <c r="B25" s="1"/>
      <c r="C25" s="1"/>
      <c r="D25" s="21"/>
    </row>
    <row r="26" spans="1:5" x14ac:dyDescent="0.2">
      <c r="B26" s="1"/>
      <c r="C26" s="1"/>
      <c r="D26" s="21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B8" sqref="B8"/>
    </sheetView>
  </sheetViews>
  <sheetFormatPr defaultRowHeight="12.75" x14ac:dyDescent="0.2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3.5703125" customWidth="1"/>
  </cols>
  <sheetData>
    <row r="1" spans="1:6" s="2" customFormat="1" x14ac:dyDescent="0.2">
      <c r="A1" s="2" t="s">
        <v>1</v>
      </c>
      <c r="B1" s="2" t="str">
        <f>+'Składka wg grup Działu I'!B1</f>
        <v>II kw. 2024 r. (tys. zł)</v>
      </c>
      <c r="C1" s="2" t="str">
        <f>+'Składka wg grup Działu I'!C1</f>
        <v>II kw. 2025 r. (tys. zł)</v>
      </c>
      <c r="D1" s="3" t="s">
        <v>11</v>
      </c>
    </row>
    <row r="2" spans="1:6" x14ac:dyDescent="0.2">
      <c r="A2" t="s">
        <v>28</v>
      </c>
      <c r="B2" s="16">
        <v>3130771.6607300001</v>
      </c>
      <c r="C2" s="16">
        <v>3543517.6686299997</v>
      </c>
      <c r="D2" s="18">
        <f>(C2-B2)/B2</f>
        <v>0.13183523189415861</v>
      </c>
      <c r="F2" s="1"/>
    </row>
    <row r="3" spans="1:6" x14ac:dyDescent="0.2">
      <c r="A3" t="s">
        <v>29</v>
      </c>
      <c r="B3" s="16">
        <v>51374.341479999995</v>
      </c>
      <c r="C3" s="16">
        <v>45763.963909999999</v>
      </c>
      <c r="D3" s="18">
        <f t="shared" ref="D3:D6" si="0">(C3-B3)/B3</f>
        <v>-0.1092058293765987</v>
      </c>
      <c r="F3" s="1"/>
    </row>
    <row r="4" spans="1:6" ht="38.25" x14ac:dyDescent="0.2">
      <c r="A4" s="8" t="s">
        <v>30</v>
      </c>
      <c r="B4" s="16">
        <v>2955474.6611000001</v>
      </c>
      <c r="C4" s="16">
        <v>2995548.5780500006</v>
      </c>
      <c r="D4" s="18">
        <f t="shared" si="0"/>
        <v>1.3559215200676196E-2</v>
      </c>
      <c r="F4" s="1"/>
    </row>
    <row r="5" spans="1:6" x14ac:dyDescent="0.2">
      <c r="A5" t="s">
        <v>31</v>
      </c>
      <c r="B5" s="16">
        <v>51710.989949999996</v>
      </c>
      <c r="C5" s="16">
        <v>51641.625970000001</v>
      </c>
      <c r="D5" s="18">
        <f t="shared" si="0"/>
        <v>-1.3413779172872832E-3</v>
      </c>
      <c r="F5" s="1"/>
    </row>
    <row r="6" spans="1:6" x14ac:dyDescent="0.2">
      <c r="A6" t="s">
        <v>32</v>
      </c>
      <c r="B6" s="16">
        <v>1877208.0047899999</v>
      </c>
      <c r="C6" s="16">
        <v>2061443.9329500003</v>
      </c>
      <c r="D6" s="18">
        <f t="shared" si="0"/>
        <v>9.8143587545915303E-2</v>
      </c>
      <c r="F6" s="1"/>
    </row>
    <row r="7" spans="1:6" x14ac:dyDescent="0.2">
      <c r="A7" t="s">
        <v>34</v>
      </c>
      <c r="B7" s="16">
        <v>0</v>
      </c>
      <c r="C7" s="16">
        <v>0</v>
      </c>
      <c r="D7" s="20" t="s">
        <v>35</v>
      </c>
      <c r="F7" s="1"/>
    </row>
    <row r="8" spans="1:6" s="5" customFormat="1" x14ac:dyDescent="0.2">
      <c r="A8" s="5" t="s">
        <v>2</v>
      </c>
      <c r="B8" s="6">
        <f>SUM(B2:B7)</f>
        <v>8066539.6580500007</v>
      </c>
      <c r="C8" s="6">
        <f>SUM(C2:C7)</f>
        <v>8697915.7695100009</v>
      </c>
      <c r="D8" s="21">
        <f t="shared" ref="D8" si="1">(C8-B8)/B8</f>
        <v>7.8270998250150381E-2</v>
      </c>
      <c r="E8" s="10"/>
      <c r="F8" s="1"/>
    </row>
    <row r="9" spans="1:6" x14ac:dyDescent="0.2">
      <c r="B9" s="1"/>
      <c r="C9" s="1"/>
      <c r="D9" s="21"/>
      <c r="E9" s="1"/>
    </row>
    <row r="10" spans="1:6" x14ac:dyDescent="0.2">
      <c r="B10" s="1"/>
      <c r="C10" s="1"/>
      <c r="D10" s="7"/>
      <c r="E10" s="1"/>
    </row>
    <row r="11" spans="1:6" x14ac:dyDescent="0.2">
      <c r="B11" s="1"/>
      <c r="C11" s="1"/>
      <c r="D11" s="7"/>
    </row>
    <row r="12" spans="1:6" x14ac:dyDescent="0.2">
      <c r="B12" s="1"/>
      <c r="C12" s="1"/>
      <c r="D12" s="7"/>
    </row>
    <row r="13" spans="1:6" x14ac:dyDescent="0.2">
      <c r="B13" s="1"/>
      <c r="C13" s="1"/>
      <c r="D13" s="7"/>
    </row>
    <row r="14" spans="1:6" x14ac:dyDescent="0.2">
      <c r="B14" s="1"/>
      <c r="C14" s="13"/>
    </row>
    <row r="15" spans="1:6" x14ac:dyDescent="0.2">
      <c r="D15" s="11"/>
    </row>
    <row r="16" spans="1:6" x14ac:dyDescent="0.2">
      <c r="C16" s="1"/>
      <c r="D16" s="11"/>
      <c r="E16" s="10"/>
    </row>
    <row r="17" spans="2:5" x14ac:dyDescent="0.2">
      <c r="B17" s="1"/>
      <c r="C17" s="1"/>
      <c r="D17" s="11"/>
      <c r="E17" s="10"/>
    </row>
    <row r="18" spans="2:5" x14ac:dyDescent="0.2">
      <c r="C18" s="1"/>
      <c r="D18" s="11"/>
      <c r="E18" s="10"/>
    </row>
    <row r="19" spans="2:5" x14ac:dyDescent="0.2">
      <c r="D19" s="11"/>
      <c r="E19" s="10"/>
    </row>
    <row r="20" spans="2:5" x14ac:dyDescent="0.2">
      <c r="D20" s="11"/>
      <c r="E20" s="10"/>
    </row>
    <row r="21" spans="2:5" x14ac:dyDescent="0.2">
      <c r="D21" s="11"/>
      <c r="E21" s="10"/>
    </row>
    <row r="22" spans="2:5" x14ac:dyDescent="0.2">
      <c r="D22" s="11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H38"/>
  <sheetViews>
    <sheetView zoomScale="115" zoomScaleNormal="115" workbookViewId="0">
      <selection activeCell="A23" sqref="A23:G25"/>
    </sheetView>
  </sheetViews>
  <sheetFormatPr defaultRowHeight="12.75" x14ac:dyDescent="0.2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5" max="5" width="9.85546875" bestFit="1" customWidth="1"/>
  </cols>
  <sheetData>
    <row r="1" spans="1:8" s="2" customFormat="1" x14ac:dyDescent="0.2">
      <c r="A1" s="9" t="s">
        <v>1</v>
      </c>
      <c r="B1" s="2" t="str">
        <f>+'Składka wg grup Działu I'!B1</f>
        <v>II kw. 2024 r. (tys. zł)</v>
      </c>
      <c r="C1" s="2" t="str">
        <f>+'Składka wg grup Działu I'!C1</f>
        <v>II kw. 2025 r. (tys. zł)</v>
      </c>
      <c r="D1" s="3" t="s">
        <v>11</v>
      </c>
    </row>
    <row r="2" spans="1:8" x14ac:dyDescent="0.2">
      <c r="A2" s="8" t="s">
        <v>18</v>
      </c>
      <c r="B2" s="22">
        <v>194716.80971</v>
      </c>
      <c r="C2" s="22">
        <v>211728.35558</v>
      </c>
      <c r="D2" s="18">
        <f>(C2-B2)/B2</f>
        <v>8.7365574114202149E-2</v>
      </c>
      <c r="F2" s="36"/>
    </row>
    <row r="3" spans="1:8" x14ac:dyDescent="0.2">
      <c r="A3" s="8" t="s">
        <v>19</v>
      </c>
      <c r="B3" s="22">
        <v>343585.56253000005</v>
      </c>
      <c r="C3" s="22">
        <v>384062.59315999999</v>
      </c>
      <c r="D3" s="18">
        <f t="shared" ref="D3:D20" si="0">(C3-B3)/B3</f>
        <v>0.117807716750222</v>
      </c>
      <c r="F3" s="36"/>
    </row>
    <row r="4" spans="1:8" x14ac:dyDescent="0.2">
      <c r="A4" s="8" t="s">
        <v>3</v>
      </c>
      <c r="B4" s="22">
        <v>4164201.7740699998</v>
      </c>
      <c r="C4" s="22">
        <v>4457689.452039999</v>
      </c>
      <c r="D4" s="18">
        <f t="shared" si="0"/>
        <v>7.0478736116369956E-2</v>
      </c>
      <c r="E4" s="1"/>
      <c r="F4" s="36"/>
    </row>
    <row r="5" spans="1:8" x14ac:dyDescent="0.2">
      <c r="A5" s="8" t="s">
        <v>4</v>
      </c>
      <c r="B5" s="22">
        <v>21637.411980000004</v>
      </c>
      <c r="C5" s="22">
        <v>21955.679039999999</v>
      </c>
      <c r="D5" s="18">
        <f t="shared" si="0"/>
        <v>1.470910940246351E-2</v>
      </c>
      <c r="F5" s="36"/>
    </row>
    <row r="6" spans="1:8" x14ac:dyDescent="0.2">
      <c r="A6" s="8" t="s">
        <v>5</v>
      </c>
      <c r="B6" s="22">
        <v>9031.2665400000005</v>
      </c>
      <c r="C6" s="22">
        <v>11740.712249999999</v>
      </c>
      <c r="D6" s="18">
        <f t="shared" si="0"/>
        <v>0.30000728004203031</v>
      </c>
      <c r="F6" s="36"/>
    </row>
    <row r="7" spans="1:8" x14ac:dyDescent="0.2">
      <c r="A7" s="8" t="s">
        <v>6</v>
      </c>
      <c r="B7" s="22">
        <v>25243.424070000001</v>
      </c>
      <c r="C7" s="22">
        <v>20338.966760000003</v>
      </c>
      <c r="D7" s="18">
        <f t="shared" si="0"/>
        <v>-0.19428653166860171</v>
      </c>
      <c r="F7" s="36"/>
    </row>
    <row r="8" spans="1:8" x14ac:dyDescent="0.2">
      <c r="A8" s="8" t="s">
        <v>7</v>
      </c>
      <c r="B8" s="22">
        <v>30530.826100000002</v>
      </c>
      <c r="C8" s="22">
        <v>34206.254030000004</v>
      </c>
      <c r="D8" s="18">
        <f t="shared" si="0"/>
        <v>0.12038416248422447</v>
      </c>
      <c r="F8" s="36"/>
    </row>
    <row r="9" spans="1:8" x14ac:dyDescent="0.2">
      <c r="A9" s="8" t="s">
        <v>8</v>
      </c>
      <c r="B9" s="22">
        <v>1284988.4244300001</v>
      </c>
      <c r="C9" s="22">
        <v>1533546.6012799998</v>
      </c>
      <c r="D9" s="18">
        <f t="shared" si="0"/>
        <v>0.19343223030219595</v>
      </c>
      <c r="F9" s="36"/>
    </row>
    <row r="10" spans="1:8" x14ac:dyDescent="0.2">
      <c r="A10" s="8" t="s">
        <v>9</v>
      </c>
      <c r="B10" s="22">
        <v>1076275.0250800003</v>
      </c>
      <c r="C10" s="22">
        <v>1418122.9777900004</v>
      </c>
      <c r="D10" s="18">
        <f t="shared" si="0"/>
        <v>0.31762137441086707</v>
      </c>
      <c r="E10" s="1"/>
      <c r="F10" s="36"/>
    </row>
    <row r="11" spans="1:8" ht="25.5" x14ac:dyDescent="0.2">
      <c r="A11" s="14" t="s">
        <v>20</v>
      </c>
      <c r="B11" s="22">
        <v>5870634.0333200004</v>
      </c>
      <c r="C11" s="22">
        <v>6265068.4613899998</v>
      </c>
      <c r="D11" s="18">
        <f t="shared" si="0"/>
        <v>6.718770508113861E-2</v>
      </c>
      <c r="E11" s="1"/>
      <c r="F11" s="36"/>
      <c r="H11" s="37"/>
    </row>
    <row r="12" spans="1:8" ht="25.5" x14ac:dyDescent="0.2">
      <c r="A12" s="8" t="s">
        <v>21</v>
      </c>
      <c r="B12" s="22">
        <v>1779.2531100000003</v>
      </c>
      <c r="C12" s="22">
        <v>2352.2575399999996</v>
      </c>
      <c r="D12" s="18">
        <f t="shared" si="0"/>
        <v>0.32204773271409326</v>
      </c>
      <c r="F12" s="36"/>
    </row>
    <row r="13" spans="1:8" ht="25.5" x14ac:dyDescent="0.2">
      <c r="A13" s="8" t="s">
        <v>22</v>
      </c>
      <c r="B13" s="22">
        <v>5547.5999899999997</v>
      </c>
      <c r="C13" s="22">
        <v>3701.5780099999997</v>
      </c>
      <c r="D13" s="18">
        <f t="shared" si="0"/>
        <v>-0.33276046999199738</v>
      </c>
      <c r="F13" s="36"/>
    </row>
    <row r="14" spans="1:8" x14ac:dyDescent="0.2">
      <c r="A14" s="8" t="s">
        <v>23</v>
      </c>
      <c r="B14" s="22">
        <v>755981.83591000002</v>
      </c>
      <c r="C14" s="22">
        <v>781783.32456999994</v>
      </c>
      <c r="D14" s="18">
        <f t="shared" si="0"/>
        <v>3.4129773275493873E-2</v>
      </c>
      <c r="F14" s="36"/>
    </row>
    <row r="15" spans="1:8" x14ac:dyDescent="0.2">
      <c r="A15" s="8" t="s">
        <v>24</v>
      </c>
      <c r="B15" s="22">
        <v>161384.96033</v>
      </c>
      <c r="C15" s="22">
        <v>151834.74649999998</v>
      </c>
      <c r="D15" s="18">
        <f t="shared" si="0"/>
        <v>-5.9176603634389119E-2</v>
      </c>
      <c r="F15" s="36"/>
    </row>
    <row r="16" spans="1:8" x14ac:dyDescent="0.2">
      <c r="A16" s="8" t="s">
        <v>25</v>
      </c>
      <c r="B16" s="22">
        <v>31112.696190000002</v>
      </c>
      <c r="C16" s="22">
        <v>16448.04622</v>
      </c>
      <c r="D16" s="18">
        <f t="shared" si="0"/>
        <v>-0.47133973476440139</v>
      </c>
      <c r="F16" s="36"/>
    </row>
    <row r="17" spans="1:6" s="5" customFormat="1" x14ac:dyDescent="0.2">
      <c r="A17" s="12" t="s">
        <v>26</v>
      </c>
      <c r="B17" s="22">
        <v>336983.68016000005</v>
      </c>
      <c r="C17" s="22">
        <v>364743.20830000017</v>
      </c>
      <c r="D17" s="18">
        <f t="shared" si="0"/>
        <v>8.2376476293510373E-2</v>
      </c>
      <c r="F17" s="36"/>
    </row>
    <row r="18" spans="1:6" x14ac:dyDescent="0.2">
      <c r="A18" t="s">
        <v>10</v>
      </c>
      <c r="B18" s="22">
        <v>6693.3069899999991</v>
      </c>
      <c r="C18" s="22">
        <v>7888.3015999999998</v>
      </c>
      <c r="D18" s="18">
        <f t="shared" si="0"/>
        <v>0.17853575396815929</v>
      </c>
      <c r="F18" s="36"/>
    </row>
    <row r="19" spans="1:6" x14ac:dyDescent="0.2">
      <c r="A19" t="s">
        <v>27</v>
      </c>
      <c r="B19" s="22">
        <v>627230.33192000014</v>
      </c>
      <c r="C19" s="22">
        <v>694465.6610699998</v>
      </c>
      <c r="D19" s="18">
        <f t="shared" si="0"/>
        <v>0.10719400151486162</v>
      </c>
      <c r="F19" s="36"/>
    </row>
    <row r="20" spans="1:6" x14ac:dyDescent="0.2">
      <c r="A20" s="12" t="s">
        <v>34</v>
      </c>
      <c r="B20" s="22">
        <v>921366.63652000006</v>
      </c>
      <c r="C20" s="22">
        <v>1257387.1084300003</v>
      </c>
      <c r="D20" s="18">
        <f t="shared" si="0"/>
        <v>0.36469789396667202</v>
      </c>
      <c r="F20" s="36"/>
    </row>
    <row r="21" spans="1:6" x14ac:dyDescent="0.2">
      <c r="A21" s="5" t="s">
        <v>2</v>
      </c>
      <c r="B21" s="6">
        <f>SUM(B2:B20)</f>
        <v>15868924.858950002</v>
      </c>
      <c r="C21" s="6">
        <f>SUM(C2:C20)</f>
        <v>17639064.285560004</v>
      </c>
      <c r="D21" s="21">
        <f>(C21-B21)/B21</f>
        <v>0.11154753345571812</v>
      </c>
      <c r="E21" s="1"/>
      <c r="F21" s="36"/>
    </row>
    <row r="22" spans="1:6" x14ac:dyDescent="0.2">
      <c r="C22" s="1"/>
      <c r="D22" s="7"/>
    </row>
    <row r="23" spans="1:6" x14ac:dyDescent="0.2">
      <c r="A23"/>
      <c r="B23" s="1"/>
      <c r="C23" s="1"/>
      <c r="D23" s="18"/>
      <c r="E23" s="1"/>
    </row>
    <row r="24" spans="1:6" x14ac:dyDescent="0.2">
      <c r="A24"/>
      <c r="B24" s="1"/>
      <c r="C24" s="1"/>
      <c r="D24" s="18"/>
      <c r="E24" s="1"/>
    </row>
    <row r="25" spans="1:6" x14ac:dyDescent="0.2">
      <c r="B25" s="15"/>
      <c r="C25" s="13"/>
      <c r="D25" s="7"/>
    </row>
    <row r="26" spans="1:6" x14ac:dyDescent="0.2">
      <c r="B26" s="38"/>
      <c r="C26" s="38"/>
      <c r="D26" s="7"/>
    </row>
    <row r="27" spans="1:6" x14ac:dyDescent="0.2">
      <c r="A27"/>
      <c r="B27" s="1"/>
      <c r="D27" s="1"/>
    </row>
    <row r="28" spans="1:6" x14ac:dyDescent="0.2">
      <c r="A28"/>
      <c r="B28" s="1"/>
      <c r="D28" s="1"/>
    </row>
    <row r="29" spans="1:6" x14ac:dyDescent="0.2">
      <c r="A29"/>
      <c r="B29" s="1"/>
      <c r="D29" s="1"/>
    </row>
    <row r="30" spans="1:6" x14ac:dyDescent="0.2">
      <c r="A30"/>
      <c r="B30" s="17"/>
      <c r="D30" s="1"/>
    </row>
    <row r="31" spans="1:6" x14ac:dyDescent="0.2">
      <c r="A31"/>
      <c r="B31" s="1"/>
      <c r="C31" s="13"/>
      <c r="D31" s="1"/>
    </row>
    <row r="32" spans="1:6" x14ac:dyDescent="0.2">
      <c r="A32"/>
      <c r="B32" s="1"/>
      <c r="D32" s="1"/>
    </row>
    <row r="33" spans="1:4" x14ac:dyDescent="0.2">
      <c r="A33"/>
      <c r="B33" s="15"/>
      <c r="D33" s="1"/>
    </row>
    <row r="34" spans="1:4" x14ac:dyDescent="0.2">
      <c r="A34"/>
      <c r="B34" s="1"/>
      <c r="D34" s="1"/>
    </row>
    <row r="35" spans="1:4" x14ac:dyDescent="0.2">
      <c r="A35"/>
      <c r="D35" s="1"/>
    </row>
    <row r="36" spans="1:4" x14ac:dyDescent="0.2">
      <c r="B36" s="1"/>
    </row>
    <row r="38" spans="1:4" x14ac:dyDescent="0.2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9DD-882D-4A36-A22C-0F61A758CFFC}">
  <dimension ref="A1:E30"/>
  <sheetViews>
    <sheetView tabSelected="1" workbookViewId="0">
      <selection activeCell="O15" sqref="O15"/>
    </sheetView>
  </sheetViews>
  <sheetFormatPr defaultColWidth="8.7109375" defaultRowHeight="12.75" x14ac:dyDescent="0.2"/>
  <cols>
    <col min="1" max="1" width="42.5703125" style="29" customWidth="1"/>
    <col min="2" max="3" width="19.28515625" style="31" customWidth="1"/>
    <col min="4" max="4" width="19" style="28" customWidth="1"/>
    <col min="5" max="5" width="16.140625" style="29" customWidth="1"/>
    <col min="6" max="16384" width="8.7109375" style="29"/>
  </cols>
  <sheetData>
    <row r="1" spans="1:5" s="23" customFormat="1" x14ac:dyDescent="0.2">
      <c r="A1" s="23" t="s">
        <v>0</v>
      </c>
      <c r="B1" s="23" t="str">
        <f>+'Składka wg grup Działu I'!B1</f>
        <v>II kw. 2024 r. (tys. zł)</v>
      </c>
      <c r="C1" s="23" t="str">
        <f>+'Składka wg grup Działu I'!C1</f>
        <v>II kw. 2025 r. (tys. zł)</v>
      </c>
      <c r="D1" s="24" t="s">
        <v>11</v>
      </c>
    </row>
    <row r="2" spans="1:5" s="23" customFormat="1" x14ac:dyDescent="0.2">
      <c r="A2" s="23" t="s">
        <v>13</v>
      </c>
      <c r="B2" s="25"/>
      <c r="C2" s="25"/>
      <c r="D2" s="24"/>
    </row>
    <row r="3" spans="1:5" s="23" customFormat="1" x14ac:dyDescent="0.2">
      <c r="B3" s="25"/>
      <c r="C3" s="25"/>
      <c r="D3" s="24"/>
    </row>
    <row r="4" spans="1:5" x14ac:dyDescent="0.2">
      <c r="A4" s="26" t="s">
        <v>14</v>
      </c>
      <c r="B4" s="27">
        <v>3109915.3615699993</v>
      </c>
      <c r="C4" s="27">
        <v>3012723.2462800005</v>
      </c>
      <c r="D4" s="28">
        <f t="shared" ref="D4:D10" si="0">(C4-B4)/B4</f>
        <v>-3.1252334546150659E-2</v>
      </c>
    </row>
    <row r="5" spans="1:5" x14ac:dyDescent="0.2">
      <c r="A5" s="26" t="s">
        <v>15</v>
      </c>
      <c r="B5" s="27">
        <v>2198463.1964100008</v>
      </c>
      <c r="C5" s="27">
        <v>2350097.8706200002</v>
      </c>
      <c r="D5" s="28">
        <f t="shared" si="0"/>
        <v>6.897303282475345E-2</v>
      </c>
    </row>
    <row r="6" spans="1:5" x14ac:dyDescent="0.2">
      <c r="A6" s="26" t="s">
        <v>16</v>
      </c>
      <c r="B6" s="30">
        <v>2355141.1553200013</v>
      </c>
      <c r="C6" s="30">
        <v>2575006.8953499999</v>
      </c>
      <c r="D6" s="28">
        <f t="shared" si="0"/>
        <v>9.3355652816539847E-2</v>
      </c>
    </row>
    <row r="7" spans="1:5" x14ac:dyDescent="0.2">
      <c r="A7" s="26" t="s">
        <v>33</v>
      </c>
      <c r="B7" s="27">
        <v>389035.69593999995</v>
      </c>
      <c r="C7" s="27">
        <v>460351.26993999997</v>
      </c>
      <c r="D7" s="28">
        <f t="shared" si="0"/>
        <v>0.18331370294359531</v>
      </c>
    </row>
    <row r="8" spans="1:5" x14ac:dyDescent="0.2">
      <c r="A8" s="26" t="s">
        <v>17</v>
      </c>
      <c r="B8" s="27">
        <v>1966414.7903800004</v>
      </c>
      <c r="C8" s="27">
        <v>2114181.0754099996</v>
      </c>
      <c r="D8" s="28">
        <f t="shared" si="0"/>
        <v>7.5145023192916521E-2</v>
      </c>
      <c r="E8" s="31"/>
    </row>
    <row r="9" spans="1:5" ht="33.75" x14ac:dyDescent="0.2">
      <c r="A9" s="32" t="s">
        <v>36</v>
      </c>
      <c r="B9" s="41">
        <v>5944459.7705700006</v>
      </c>
      <c r="C9" s="27">
        <v>6805108.7394000012</v>
      </c>
      <c r="D9" s="28">
        <f t="shared" si="0"/>
        <v>0.14478169624276471</v>
      </c>
      <c r="E9" s="31"/>
    </row>
    <row r="10" spans="1:5" ht="22.5" x14ac:dyDescent="0.2">
      <c r="A10" s="32" t="s">
        <v>37</v>
      </c>
      <c r="B10" s="41">
        <v>32217852.250479992</v>
      </c>
      <c r="C10" s="27">
        <v>33223545.759259991</v>
      </c>
      <c r="D10" s="28">
        <f t="shared" si="0"/>
        <v>3.1215411286921391E-2</v>
      </c>
    </row>
    <row r="12" spans="1:5" x14ac:dyDescent="0.2">
      <c r="A12" s="23" t="s">
        <v>0</v>
      </c>
      <c r="E12" s="31"/>
    </row>
    <row r="13" spans="1:5" x14ac:dyDescent="0.2">
      <c r="A13" s="23" t="s">
        <v>12</v>
      </c>
      <c r="B13" s="23" t="str">
        <f>+B1</f>
        <v>II kw. 2024 r. (tys. zł)</v>
      </c>
      <c r="C13" s="23" t="str">
        <f>+C1</f>
        <v>II kw. 2025 r. (tys. zł)</v>
      </c>
      <c r="D13" s="24" t="s">
        <v>11</v>
      </c>
      <c r="E13" s="31"/>
    </row>
    <row r="14" spans="1:5" x14ac:dyDescent="0.2">
      <c r="E14" s="31"/>
    </row>
    <row r="15" spans="1:5" x14ac:dyDescent="0.2">
      <c r="A15" s="26" t="s">
        <v>14</v>
      </c>
      <c r="B15" s="27">
        <v>7141987.0894299978</v>
      </c>
      <c r="C15" s="30">
        <v>7720368.4663200006</v>
      </c>
      <c r="D15" s="28">
        <f t="shared" ref="D15:D21" si="1">(C15-B15)/B15</f>
        <v>8.0983257131057543E-2</v>
      </c>
      <c r="E15" s="33"/>
    </row>
    <row r="16" spans="1:5" x14ac:dyDescent="0.2">
      <c r="A16" s="26" t="s">
        <v>15</v>
      </c>
      <c r="B16" s="27">
        <v>1251106.4263399993</v>
      </c>
      <c r="C16" s="30">
        <v>1893941.0388000004</v>
      </c>
      <c r="D16" s="28">
        <f t="shared" si="1"/>
        <v>0.51381289307301914</v>
      </c>
      <c r="E16" s="31"/>
    </row>
    <row r="17" spans="1:5" x14ac:dyDescent="0.2">
      <c r="A17" s="26" t="s">
        <v>16</v>
      </c>
      <c r="B17" s="27">
        <v>5353883.5710900007</v>
      </c>
      <c r="C17" s="30">
        <v>6832238.4084200012</v>
      </c>
      <c r="D17" s="28">
        <f t="shared" si="1"/>
        <v>0.27612756566333424</v>
      </c>
      <c r="E17" s="31"/>
    </row>
    <row r="18" spans="1:5" x14ac:dyDescent="0.2">
      <c r="A18" s="26" t="s">
        <v>33</v>
      </c>
      <c r="B18" s="27">
        <v>512716.59200000018</v>
      </c>
      <c r="C18" s="30">
        <v>660462.55431999988</v>
      </c>
      <c r="D18" s="28">
        <f t="shared" si="1"/>
        <v>0.28816302149238743</v>
      </c>
      <c r="E18" s="31"/>
    </row>
    <row r="19" spans="1:5" x14ac:dyDescent="0.2">
      <c r="A19" s="26" t="s">
        <v>17</v>
      </c>
      <c r="B19" s="27">
        <v>4841166.9790899996</v>
      </c>
      <c r="C19" s="30">
        <v>6171775.8540999983</v>
      </c>
      <c r="D19" s="28">
        <f t="shared" si="1"/>
        <v>0.27485291888447005</v>
      </c>
      <c r="E19" s="31"/>
    </row>
    <row r="20" spans="1:5" ht="33.75" x14ac:dyDescent="0.2">
      <c r="A20" s="32" t="s">
        <v>36</v>
      </c>
      <c r="B20" s="41">
        <v>12441592.958870005</v>
      </c>
      <c r="C20" s="27">
        <v>13531629.543869998</v>
      </c>
      <c r="D20" s="28">
        <f t="shared" si="1"/>
        <v>8.7612300820601272E-2</v>
      </c>
      <c r="E20" s="33"/>
    </row>
    <row r="21" spans="1:5" ht="22.5" x14ac:dyDescent="0.2">
      <c r="A21" s="32" t="s">
        <v>37</v>
      </c>
      <c r="B21" s="41">
        <v>67173799.758380011</v>
      </c>
      <c r="C21" s="27">
        <v>73792564.503899977</v>
      </c>
      <c r="D21" s="28">
        <f t="shared" si="1"/>
        <v>9.8531939079332304E-2</v>
      </c>
      <c r="E21" s="31"/>
    </row>
    <row r="22" spans="1:5" x14ac:dyDescent="0.2">
      <c r="A22" s="26"/>
      <c r="B22" s="30"/>
      <c r="C22" s="30"/>
    </row>
    <row r="23" spans="1:5" x14ac:dyDescent="0.2">
      <c r="B23" s="30"/>
      <c r="E23" s="34"/>
    </row>
    <row r="24" spans="1:5" x14ac:dyDescent="0.2">
      <c r="B24" s="35"/>
      <c r="C24" s="30"/>
      <c r="E24" s="31"/>
    </row>
    <row r="25" spans="1:5" x14ac:dyDescent="0.2">
      <c r="A25" s="26"/>
      <c r="E25" s="31"/>
    </row>
    <row r="26" spans="1:5" x14ac:dyDescent="0.2">
      <c r="A26" s="26"/>
      <c r="B26" s="30"/>
      <c r="C26" s="30"/>
      <c r="E26" s="31"/>
    </row>
    <row r="27" spans="1:5" x14ac:dyDescent="0.2">
      <c r="A27" s="26"/>
      <c r="E27" s="31"/>
    </row>
    <row r="28" spans="1:5" x14ac:dyDescent="0.2">
      <c r="A28" s="26"/>
    </row>
    <row r="29" spans="1:5" x14ac:dyDescent="0.2">
      <c r="B29" s="30"/>
      <c r="C29" s="30"/>
    </row>
    <row r="30" spans="1:5" x14ac:dyDescent="0.2">
      <c r="B30" s="35"/>
      <c r="C30" s="35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Rafał Socha</cp:lastModifiedBy>
  <cp:lastPrinted>2023-05-19T13:55:16Z</cp:lastPrinted>
  <dcterms:created xsi:type="dcterms:W3CDTF">2010-03-12T15:49:31Z</dcterms:created>
  <dcterms:modified xsi:type="dcterms:W3CDTF">2025-08-28T13:11:38Z</dcterms:modified>
</cp:coreProperties>
</file>