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prawozdania_finansowe\2023_Q3\Analizy\Press\"/>
    </mc:Choice>
  </mc:AlternateContent>
  <xr:revisionPtr revIDLastSave="0" documentId="13_ncr:1_{E1B0B4F9-F93A-45C3-9FB7-BFD60B80E71C}" xr6:coauthVersionLast="47" xr6:coauthVersionMax="47" xr10:uidLastSave="{00000000-0000-0000-0000-000000000000}"/>
  <bookViews>
    <workbookView xWindow="-120" yWindow="-120" windowWidth="29040" windowHeight="15840" tabRatio="859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 koszty, aktywa" sheetId="13" r:id="rId5"/>
    <sheet name="Arkusz2" sheetId="12" state="hidden" r:id="rId6"/>
  </sheets>
  <calcPr calcId="181029"/>
</workbook>
</file>

<file path=xl/calcChain.xml><?xml version="1.0" encoding="utf-8"?>
<calcChain xmlns="http://schemas.openxmlformats.org/spreadsheetml/2006/main">
  <c r="D16" i="13" l="1"/>
  <c r="D19" i="13"/>
  <c r="D17" i="13"/>
  <c r="D20" i="13"/>
  <c r="D7" i="13"/>
  <c r="C1" i="13"/>
  <c r="C13" i="13" s="1"/>
  <c r="B1" i="13"/>
  <c r="B13" i="13" s="1"/>
  <c r="D6" i="13" l="1"/>
  <c r="D8" i="13"/>
  <c r="D5" i="13"/>
  <c r="D4" i="13"/>
  <c r="D18" i="13"/>
  <c r="D15" i="13"/>
  <c r="D21" i="13"/>
  <c r="D9" i="13"/>
  <c r="D10" i="13"/>
  <c r="C1" i="4"/>
  <c r="C1" i="6"/>
  <c r="C1" i="7"/>
  <c r="B1" i="4"/>
  <c r="B1" i="6"/>
  <c r="B1" i="7"/>
  <c r="C21" i="6" l="1"/>
  <c r="B21" i="6"/>
  <c r="D6" i="9"/>
  <c r="B8" i="9"/>
  <c r="D2" i="9"/>
  <c r="D4" i="9"/>
  <c r="D3" i="9"/>
  <c r="D5" i="9" l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" i="6"/>
  <c r="D3" i="4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" i="4"/>
  <c r="D3" i="7" l="1"/>
  <c r="D4" i="7"/>
  <c r="D5" i="7"/>
  <c r="D6" i="7"/>
  <c r="D2" i="7"/>
  <c r="C21" i="4"/>
  <c r="B8" i="7" l="1"/>
  <c r="C8" i="7"/>
  <c r="B21" i="4"/>
  <c r="C8" i="9"/>
  <c r="D21" i="4" l="1"/>
  <c r="D8" i="9"/>
  <c r="D21" i="6"/>
  <c r="D8" i="7"/>
</calcChain>
</file>

<file path=xl/sharedStrings.xml><?xml version="1.0" encoding="utf-8"?>
<sst xmlns="http://schemas.openxmlformats.org/spreadsheetml/2006/main" count="87" uniqueCount="40">
  <si>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</si>
  <si>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</si>
  <si>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</si>
  <si>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</si>
  <si>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</si>
  <si>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</si>
  <si>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</si>
  <si>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</si>
  <si>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</si>
  <si>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</si>
  <si>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</si>
  <si>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</si>
  <si>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</si>
  <si>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</si>
  <si>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</si>
  <si>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</si>
  <si>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</si>
  <si>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</si>
  <si>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</si>
  <si>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</si>
  <si>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</si>
  <si>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</si>
  <si>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</si>
  <si>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</si>
  <si>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</si>
  <si>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</si>
  <si>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</si>
  <si>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</si>
  <si>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</si>
  <si>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</si>
  <si>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</si>
  <si>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</si>
  <si>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</si>
  <si>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</si>
  <si>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</si>
  <si>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-</t>
  </si>
  <si>
    <t>Udziały, akcje oraz inne papiery wartościowe o zmiennej kwocie dochodu oraz jednostki uczestnictwa i certyfikaty inwestycyjne w funduszach inwestycyjnych</t>
  </si>
  <si>
    <t>Dłużne papiery wartościowe i inne papiery wartościowe o stałej kwocie dochodu</t>
  </si>
  <si>
    <t>III kw. 2022 r. (tys. zł)</t>
  </si>
  <si>
    <t>III kw. 2023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</si>
</sst>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"/>
    <numFmt numFmtId="165" formatCode="#,##0.000"/>
    <numFmt numFmtId="166" formatCode="#,##0.0"/>
    <numFmt numFmtId="167" formatCode="0.0%"/>
    <numFmt numFmtId="168" formatCode="_-* #,##0_-;\-* #,##0_-;_-* &quot;-&quot;??_-;_-@_-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1" fontId="0" fillId="0" borderId="0" xfId="0" applyNumberFormat="1"/>
    <xf numFmtId="0" fontId="3" fillId="0" borderId="0" xfId="0" applyFont="1" applyAlignment="1">
      <alignment wrapText="1"/>
    </xf>
    <xf numFmtId="4" fontId="0" fillId="0" borderId="0" xfId="0" applyNumberFormat="1"/>
    <xf numFmtId="49" fontId="4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5" fontId="0" fillId="0" borderId="0" xfId="0" applyNumberFormat="1"/>
    <xf numFmtId="2" fontId="2" fillId="0" borderId="0" xfId="0" applyNumberFormat="1" applyFont="1"/>
    <xf numFmtId="10" fontId="3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67" fontId="0" fillId="0" borderId="0" xfId="0" applyNumberFormat="1"/>
    <xf numFmtId="167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2" fillId="0" borderId="0" xfId="0" applyNumberFormat="1" applyFont="1"/>
    <xf numFmtId="168" fontId="0" fillId="0" borderId="0" xfId="1" applyNumberFormat="1" applyFont="1"/>
    <xf numFmtId="0" fontId="2" fillId="0" borderId="0" xfId="2" applyFont="1" applyAlignment="1">
      <alignment horizontal="center"/>
    </xf>
    <xf numFmtId="10" fontId="2" fillId="0" borderId="0" xfId="2" applyNumberFormat="1" applyFont="1" applyAlignment="1">
      <alignment horizontal="center"/>
    </xf>
    <xf numFmtId="3" fontId="2" fillId="0" borderId="0" xfId="2" applyNumberFormat="1" applyFont="1" applyAlignment="1">
      <alignment horizontal="center"/>
    </xf>
    <xf numFmtId="0" fontId="3" fillId="0" borderId="0" xfId="2" applyFont="1"/>
    <xf numFmtId="3" fontId="6" fillId="0" borderId="0" xfId="2" applyNumberFormat="1" applyAlignment="1">
      <alignment vertical="center" wrapText="1"/>
    </xf>
    <xf numFmtId="10" fontId="6" fillId="0" borderId="0" xfId="2" applyNumberFormat="1"/>
    <xf numFmtId="0" fontId="6" fillId="0" borderId="0" xfId="2"/>
    <xf numFmtId="3" fontId="3" fillId="0" borderId="0" xfId="2" applyNumberFormat="1" applyFont="1" applyAlignment="1">
      <alignment vertical="center" wrapText="1"/>
    </xf>
    <xf numFmtId="3" fontId="6" fillId="0" borderId="0" xfId="2" applyNumberFormat="1"/>
    <xf numFmtId="0" fontId="5" fillId="0" borderId="0" xfId="2" applyFont="1" applyAlignment="1">
      <alignment wrapText="1"/>
    </xf>
    <xf numFmtId="164" fontId="6" fillId="0" borderId="0" xfId="2" applyNumberFormat="1"/>
    <xf numFmtId="166" fontId="6" fillId="0" borderId="0" xfId="2" applyNumberFormat="1"/>
    <xf numFmtId="3" fontId="2" fillId="0" borderId="0" xfId="2" applyNumberFormat="1" applyFont="1"/>
    <xf numFmtId="167" fontId="0" fillId="0" borderId="0" xfId="4" applyNumberFormat="1" applyFont="1"/>
    <xf numFmtId="166" fontId="0" fillId="0" borderId="0" xfId="0" applyNumberFormat="1"/>
    <xf numFmtId="168" fontId="0" fillId="0" borderId="0" xfId="0" applyNumberFormat="1"/>
    <xf numFmtId="4" fontId="2" fillId="0" borderId="0" xfId="0" applyNumberFormat="1" applyFont="1"/>
  </cellXfs>
  <cellStyles count="5">
    <cellStyle name="Dziesiętny" xfId="1" builtinId="3"/>
    <cellStyle name="Normalny" xfId="0" builtinId="0"/>
    <cellStyle name="Normalny 2" xfId="3" xr:uid="{B19C8B50-819D-4673-A429-FE09F970890B}"/>
    <cellStyle name="Normalny 6" xfId="2" xr:uid="{B759B7BF-CF15-4EA9-88F3-0816385BDC3C}"/>
    <cellStyle name="Procentowy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A6" sqref="A6"/>
    </sheetView>
  </sheetViews>
  <sheetFormatPr defaultRowHeight="12.75" x14ac:dyDescent="0.2"/>
  <cols>
    <col min="1" max="1" width="26.42578125" customWidth="1"/>
    <col min="2" max="2" width="19" customWidth="1"/>
    <col min="3" max="3" width="18.42578125" customWidth="1"/>
    <col min="4" max="4" width="20" style="4" customWidth="1"/>
    <col min="5" max="5" width="16" customWidth="1"/>
  </cols>
  <sheetData>
    <row r="1" spans="1:5" s="2" customFormat="1" x14ac:dyDescent="0.2">
      <c r="A1" s="2" t="s">
        <v>1</v>
      </c>
      <c r="B1" s="2" t="s">
        <v>38</v>
      </c>
      <c r="C1" s="2" t="s">
        <v>39</v>
      </c>
      <c r="D1" s="3" t="s">
        <v>11</v>
      </c>
    </row>
    <row r="2" spans="1:5" x14ac:dyDescent="0.2">
      <c r="A2" t="s">
        <v>28</v>
      </c>
      <c r="B2" s="15">
        <v>7066459.6052900013</v>
      </c>
      <c r="C2" s="15">
        <v>7857986.6787199993</v>
      </c>
      <c r="D2" s="22">
        <f>(C2-B2)/B2</f>
        <v>0.1120118302010041</v>
      </c>
    </row>
    <row r="3" spans="1:5" x14ac:dyDescent="0.2">
      <c r="A3" t="s">
        <v>29</v>
      </c>
      <c r="B3" s="15">
        <v>76914.382929999992</v>
      </c>
      <c r="C3" s="15">
        <v>75312.415930000003</v>
      </c>
      <c r="D3" s="22">
        <f t="shared" ref="D3:D6" si="0">(C3-B3)/B3</f>
        <v>-2.0827925011866047E-2</v>
      </c>
    </row>
    <row r="4" spans="1:5" ht="38.25" x14ac:dyDescent="0.2">
      <c r="A4" s="8" t="s">
        <v>30</v>
      </c>
      <c r="B4" s="15">
        <v>3024773.4605900003</v>
      </c>
      <c r="C4" s="15">
        <v>2861463.12256</v>
      </c>
      <c r="D4" s="22">
        <f t="shared" si="0"/>
        <v>-5.3990931935162363E-2</v>
      </c>
    </row>
    <row r="5" spans="1:5" x14ac:dyDescent="0.2">
      <c r="A5" t="s">
        <v>31</v>
      </c>
      <c r="B5" s="15">
        <v>104329.06234</v>
      </c>
      <c r="C5" s="15">
        <v>104432.68597999999</v>
      </c>
      <c r="D5" s="22">
        <f t="shared" si="0"/>
        <v>9.9323848672472109E-4</v>
      </c>
    </row>
    <row r="6" spans="1:5" x14ac:dyDescent="0.2">
      <c r="A6" t="s">
        <v>32</v>
      </c>
      <c r="B6" s="15">
        <v>5599818.674639998</v>
      </c>
      <c r="C6" s="15">
        <v>6123144.381839999</v>
      </c>
      <c r="D6" s="22">
        <f t="shared" si="0"/>
        <v>9.3454045140782108E-2</v>
      </c>
    </row>
    <row r="7" spans="1:5" x14ac:dyDescent="0.2">
      <c r="A7" t="s">
        <v>34</v>
      </c>
      <c r="B7" s="15">
        <v>3.0479799999999999</v>
      </c>
      <c r="C7" s="15">
        <v>0</v>
      </c>
      <c r="D7" s="23" t="s">
        <v>35</v>
      </c>
    </row>
    <row r="8" spans="1:5" s="5" customFormat="1" x14ac:dyDescent="0.2">
      <c r="A8" s="5" t="s">
        <v>2</v>
      </c>
      <c r="B8" s="6">
        <f>SUM(B2:B7)</f>
        <v>15872298.23377</v>
      </c>
      <c r="C8" s="6">
        <f>SUM(C2:C7)</f>
        <v>17022339.285029996</v>
      </c>
      <c r="D8" s="24">
        <f t="shared" ref="D8" si="1">(C8-B8)/B8</f>
        <v>7.2455862051102465E-2</v>
      </c>
      <c r="E8" s="6"/>
    </row>
    <row r="9" spans="1:5" x14ac:dyDescent="0.2">
      <c r="B9" s="1"/>
      <c r="C9" s="1"/>
      <c r="D9" s="7"/>
    </row>
    <row r="10" spans="1:5" x14ac:dyDescent="0.2">
      <c r="B10" s="1"/>
      <c r="C10" s="1"/>
      <c r="D10" s="7"/>
      <c r="E10" s="1"/>
    </row>
    <row r="11" spans="1:5" x14ac:dyDescent="0.2">
      <c r="B11" s="1"/>
      <c r="C11" s="1"/>
      <c r="D11" s="7"/>
      <c r="E11" s="1"/>
    </row>
    <row r="12" spans="1:5" x14ac:dyDescent="0.2">
      <c r="B12" s="10"/>
      <c r="C12" s="10"/>
      <c r="D12" s="7"/>
    </row>
    <row r="13" spans="1:5" x14ac:dyDescent="0.2">
      <c r="B13" s="1"/>
      <c r="C13" s="10"/>
      <c r="D13" s="7"/>
    </row>
    <row r="14" spans="1:5" x14ac:dyDescent="0.2">
      <c r="B14" s="10"/>
      <c r="C14" s="10"/>
      <c r="D14" s="7"/>
    </row>
    <row r="15" spans="1:5" x14ac:dyDescent="0.2">
      <c r="B15" s="1"/>
      <c r="C15" s="10"/>
      <c r="D15" s="7"/>
    </row>
    <row r="16" spans="1:5" x14ac:dyDescent="0.2">
      <c r="B16" s="1"/>
      <c r="C16" s="10"/>
      <c r="D16" s="7"/>
    </row>
    <row r="17" spans="2:4" x14ac:dyDescent="0.2">
      <c r="B17" s="1"/>
      <c r="C17" s="10"/>
      <c r="D17" s="7"/>
    </row>
    <row r="18" spans="2:4" x14ac:dyDescent="0.2">
      <c r="B18" s="1"/>
      <c r="C18" s="10"/>
      <c r="D18"/>
    </row>
    <row r="19" spans="2:4" x14ac:dyDescent="0.2">
      <c r="B19" s="1"/>
      <c r="C19" s="10"/>
      <c r="D19"/>
    </row>
    <row r="20" spans="2:4" x14ac:dyDescent="0.2">
      <c r="C20" s="10"/>
      <c r="D20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E26"/>
  <sheetViews>
    <sheetView workbookViewId="0">
      <selection activeCell="D24" sqref="B24:D24"/>
    </sheetView>
  </sheetViews>
  <sheetFormatPr defaultRowHeight="12.75" x14ac:dyDescent="0.2"/>
  <cols>
    <col min="1" max="1" width="33.7109375" customWidth="1"/>
    <col min="2" max="3" width="19" customWidth="1"/>
    <col min="4" max="4" width="19.42578125" style="4" customWidth="1"/>
    <col min="5" max="5" width="8.85546875" bestFit="1" customWidth="1"/>
  </cols>
  <sheetData>
    <row r="1" spans="1:5" s="2" customFormat="1" x14ac:dyDescent="0.2">
      <c r="A1" s="2" t="s">
        <v>1</v>
      </c>
      <c r="B1" s="2" t="str">
        <f>+'Składka wg grup Działu I'!B1</f>
        <v>III kw. 2022 r. (tys. zł)</v>
      </c>
      <c r="C1" s="2" t="str">
        <f>+'Składka wg grup Działu I'!C1</f>
        <v>III kw. 2023 r. (tys. zł)</v>
      </c>
      <c r="D1" s="3" t="s">
        <v>11</v>
      </c>
    </row>
    <row r="2" spans="1:5" x14ac:dyDescent="0.2">
      <c r="A2" s="8" t="s">
        <v>18</v>
      </c>
      <c r="B2" s="1">
        <v>1319153.3237100001</v>
      </c>
      <c r="C2" s="1">
        <v>1334488.1123400002</v>
      </c>
      <c r="D2" s="4">
        <f>(C2-B2)/B2</f>
        <v>1.1624720458477388E-2</v>
      </c>
    </row>
    <row r="3" spans="1:5" x14ac:dyDescent="0.2">
      <c r="A3" s="8" t="s">
        <v>19</v>
      </c>
      <c r="B3" s="1">
        <v>759892.56686000014</v>
      </c>
      <c r="C3" s="1">
        <v>993092.02588999982</v>
      </c>
      <c r="D3" s="4">
        <f t="shared" ref="D3:D20" si="0">(C3-B3)/B3</f>
        <v>0.30688477450650403</v>
      </c>
    </row>
    <row r="4" spans="1:5" x14ac:dyDescent="0.2">
      <c r="A4" s="8" t="s">
        <v>3</v>
      </c>
      <c r="B4" s="1">
        <v>8058228.0689500021</v>
      </c>
      <c r="C4" s="1">
        <v>9293022.1377700027</v>
      </c>
      <c r="D4" s="4">
        <f t="shared" si="0"/>
        <v>0.1532339440202635</v>
      </c>
      <c r="E4" s="1"/>
    </row>
    <row r="5" spans="1:5" x14ac:dyDescent="0.2">
      <c r="A5" s="8" t="s">
        <v>4</v>
      </c>
      <c r="B5" s="1">
        <v>81659.280070000008</v>
      </c>
      <c r="C5" s="1">
        <v>103644.73396000001</v>
      </c>
      <c r="D5" s="4">
        <f t="shared" si="0"/>
        <v>0.26923399117838931</v>
      </c>
    </row>
    <row r="6" spans="1:5" x14ac:dyDescent="0.2">
      <c r="A6" s="8" t="s">
        <v>5</v>
      </c>
      <c r="B6" s="1">
        <v>34707.996959999997</v>
      </c>
      <c r="C6" s="1">
        <v>38997.582349999997</v>
      </c>
      <c r="D6" s="4">
        <f t="shared" si="0"/>
        <v>0.12359069280038339</v>
      </c>
    </row>
    <row r="7" spans="1:5" x14ac:dyDescent="0.2">
      <c r="A7" s="8" t="s">
        <v>6</v>
      </c>
      <c r="B7" s="1">
        <v>96610.476009999998</v>
      </c>
      <c r="C7" s="1">
        <v>116893.74483</v>
      </c>
      <c r="D7" s="4">
        <f t="shared" si="0"/>
        <v>0.20994895851564285</v>
      </c>
    </row>
    <row r="8" spans="1:5" x14ac:dyDescent="0.2">
      <c r="A8" s="8" t="s">
        <v>7</v>
      </c>
      <c r="B8" s="1">
        <v>172941.20984999998</v>
      </c>
      <c r="C8" s="1">
        <v>188631.28211</v>
      </c>
      <c r="D8" s="4">
        <f t="shared" si="0"/>
        <v>9.0724890115020884E-2</v>
      </c>
    </row>
    <row r="9" spans="1:5" x14ac:dyDescent="0.2">
      <c r="A9" s="8" t="s">
        <v>8</v>
      </c>
      <c r="B9" s="1">
        <v>3548495.6347599998</v>
      </c>
      <c r="C9" s="1">
        <v>3992660.8917</v>
      </c>
      <c r="D9" s="4">
        <f t="shared" si="0"/>
        <v>0.12517001643995007</v>
      </c>
      <c r="E9" s="1"/>
    </row>
    <row r="10" spans="1:5" x14ac:dyDescent="0.2">
      <c r="A10" s="8" t="s">
        <v>9</v>
      </c>
      <c r="B10" s="1">
        <v>3531348.4121699999</v>
      </c>
      <c r="C10" s="1">
        <v>3893881.1404699995</v>
      </c>
      <c r="D10" s="4">
        <f t="shared" si="0"/>
        <v>0.10266127438759991</v>
      </c>
    </row>
    <row r="11" spans="1:5" ht="38.25" x14ac:dyDescent="0.2">
      <c r="A11" s="14" t="s">
        <v>20</v>
      </c>
      <c r="B11" s="1">
        <v>11288148.594539994</v>
      </c>
      <c r="C11" s="1">
        <v>11707756.29936</v>
      </c>
      <c r="D11" s="4">
        <f t="shared" si="0"/>
        <v>3.717241151688655E-2</v>
      </c>
    </row>
    <row r="12" spans="1:5" ht="38.25" x14ac:dyDescent="0.2">
      <c r="A12" s="8" t="s">
        <v>21</v>
      </c>
      <c r="B12" s="1">
        <v>15424.866470000001</v>
      </c>
      <c r="C12" s="1">
        <v>20097.499569999996</v>
      </c>
      <c r="D12" s="20" t="s">
        <v>35</v>
      </c>
    </row>
    <row r="13" spans="1:5" ht="25.5" x14ac:dyDescent="0.2">
      <c r="A13" s="8" t="s">
        <v>22</v>
      </c>
      <c r="B13" s="1">
        <v>32305.168430000002</v>
      </c>
      <c r="C13" s="1">
        <v>37443.683530000002</v>
      </c>
      <c r="D13" s="4">
        <f t="shared" si="0"/>
        <v>0.15906170280877252</v>
      </c>
    </row>
    <row r="14" spans="1:5" x14ac:dyDescent="0.2">
      <c r="A14" s="8" t="s">
        <v>23</v>
      </c>
      <c r="B14" s="1">
        <v>2237346.6076500006</v>
      </c>
      <c r="C14" s="1">
        <v>2570819.5340499994</v>
      </c>
      <c r="D14" s="4">
        <f t="shared" si="0"/>
        <v>0.14904839744533926</v>
      </c>
    </row>
    <row r="15" spans="1:5" x14ac:dyDescent="0.2">
      <c r="A15" s="8" t="s">
        <v>24</v>
      </c>
      <c r="B15" s="1">
        <v>523319.50906000001</v>
      </c>
      <c r="C15" s="1">
        <v>545425.52646999992</v>
      </c>
      <c r="D15" s="4">
        <f t="shared" si="0"/>
        <v>4.2241913453040021E-2</v>
      </c>
    </row>
    <row r="16" spans="1:5" x14ac:dyDescent="0.2">
      <c r="A16" s="8" t="s">
        <v>25</v>
      </c>
      <c r="B16" s="1">
        <v>399974.44229000004</v>
      </c>
      <c r="C16" s="1">
        <v>460292.88727000006</v>
      </c>
      <c r="D16" s="4">
        <f t="shared" si="0"/>
        <v>0.15080574807393907</v>
      </c>
    </row>
    <row r="17" spans="1:4" s="5" customFormat="1" x14ac:dyDescent="0.2">
      <c r="A17" s="12" t="s">
        <v>26</v>
      </c>
      <c r="B17" s="1">
        <v>866364.24207999988</v>
      </c>
      <c r="C17" s="1">
        <v>822668.19902999979</v>
      </c>
      <c r="D17" s="4">
        <f t="shared" si="0"/>
        <v>-5.043611096539833E-2</v>
      </c>
    </row>
    <row r="18" spans="1:4" x14ac:dyDescent="0.2">
      <c r="A18" t="s">
        <v>10</v>
      </c>
      <c r="B18" s="1">
        <v>58539.598109999999</v>
      </c>
      <c r="C18" s="1">
        <v>55488.133130000017</v>
      </c>
      <c r="D18" s="4">
        <f t="shared" si="0"/>
        <v>-5.2126510576073079E-2</v>
      </c>
    </row>
    <row r="19" spans="1:4" x14ac:dyDescent="0.2">
      <c r="A19" t="s">
        <v>27</v>
      </c>
      <c r="B19" s="1">
        <v>1403295.1747000003</v>
      </c>
      <c r="C19" s="1">
        <v>1641898.5289700003</v>
      </c>
      <c r="D19" s="4">
        <f t="shared" si="0"/>
        <v>0.17003076656414015</v>
      </c>
    </row>
    <row r="20" spans="1:4" x14ac:dyDescent="0.2">
      <c r="A20" s="12" t="s">
        <v>34</v>
      </c>
      <c r="B20" s="1">
        <v>2436670.1495500002</v>
      </c>
      <c r="C20" s="1">
        <v>2867943.7384799998</v>
      </c>
      <c r="D20" s="4">
        <f t="shared" si="0"/>
        <v>0.176993011963333</v>
      </c>
    </row>
    <row r="21" spans="1:4" s="5" customFormat="1" x14ac:dyDescent="0.2">
      <c r="A21" s="5" t="s">
        <v>2</v>
      </c>
      <c r="B21" s="6">
        <f>SUM(B2:B20)</f>
        <v>36864425.322219998</v>
      </c>
      <c r="C21" s="6">
        <f>SUM(C2:C20)</f>
        <v>40685145.681280002</v>
      </c>
      <c r="D21" s="7">
        <f t="shared" ref="D21" si="1">(C21-B21)/B21</f>
        <v>0.10364247714875047</v>
      </c>
    </row>
    <row r="22" spans="1:4" x14ac:dyDescent="0.2">
      <c r="B22" s="6"/>
      <c r="C22" s="1"/>
      <c r="D22" s="7"/>
    </row>
    <row r="23" spans="1:4" x14ac:dyDescent="0.2">
      <c r="B23" s="1"/>
      <c r="C23" s="1"/>
      <c r="D23" s="7"/>
    </row>
    <row r="24" spans="1:4" x14ac:dyDescent="0.2">
      <c r="B24" s="1"/>
      <c r="C24" s="1"/>
    </row>
    <row r="25" spans="1:4" x14ac:dyDescent="0.2">
      <c r="B25" s="1"/>
      <c r="C25" s="1"/>
      <c r="D25" s="7"/>
    </row>
    <row r="26" spans="1:4" x14ac:dyDescent="0.2">
      <c r="B26" s="1"/>
      <c r="C26" s="1"/>
      <c r="D26" s="18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F22"/>
  <sheetViews>
    <sheetView workbookViewId="0">
      <selection activeCell="C12" sqref="C12"/>
    </sheetView>
  </sheetViews>
  <sheetFormatPr defaultRowHeight="12.75" x14ac:dyDescent="0.2"/>
  <cols>
    <col min="1" max="1" width="26.85546875" customWidth="1"/>
    <col min="2" max="2" width="18.5703125" customWidth="1"/>
    <col min="3" max="3" width="19.85546875" customWidth="1"/>
    <col min="4" max="4" width="19.42578125" style="4" customWidth="1"/>
    <col min="5" max="5" width="3.5703125" customWidth="1"/>
  </cols>
  <sheetData>
    <row r="1" spans="1:6" s="2" customFormat="1" x14ac:dyDescent="0.2">
      <c r="A1" s="2" t="s">
        <v>1</v>
      </c>
      <c r="B1" s="2" t="str">
        <f>+'Składka wg grup Działu I'!B1</f>
        <v>III kw. 2022 r. (tys. zł)</v>
      </c>
      <c r="C1" s="2" t="str">
        <f>+'Składka wg grup Działu I'!C1</f>
        <v>III kw. 2023 r. (tys. zł)</v>
      </c>
      <c r="D1" s="3" t="s">
        <v>11</v>
      </c>
    </row>
    <row r="2" spans="1:6" x14ac:dyDescent="0.2">
      <c r="A2" t="s">
        <v>28</v>
      </c>
      <c r="B2" s="16">
        <v>5119202.7156300005</v>
      </c>
      <c r="C2" s="16">
        <v>4825873.0187800005</v>
      </c>
      <c r="D2" s="4">
        <f>(C2-B2)/B2</f>
        <v>-5.7299879130475302E-2</v>
      </c>
      <c r="F2" s="1"/>
    </row>
    <row r="3" spans="1:6" x14ac:dyDescent="0.2">
      <c r="A3" t="s">
        <v>29</v>
      </c>
      <c r="B3" s="16">
        <v>95153.384290000016</v>
      </c>
      <c r="C3" s="16">
        <v>87938.798159999991</v>
      </c>
      <c r="D3" s="4">
        <f t="shared" ref="D3:D6" si="0">(C3-B3)/B3</f>
        <v>-7.5820594126342913E-2</v>
      </c>
      <c r="F3" s="1"/>
    </row>
    <row r="4" spans="1:6" ht="38.25" x14ac:dyDescent="0.2">
      <c r="A4" s="8" t="s">
        <v>30</v>
      </c>
      <c r="B4" s="16">
        <v>7009763.5109700002</v>
      </c>
      <c r="C4" s="16">
        <v>4780021.5194899999</v>
      </c>
      <c r="D4" s="4">
        <f t="shared" si="0"/>
        <v>-0.31809090106828042</v>
      </c>
      <c r="F4" s="1"/>
    </row>
    <row r="5" spans="1:6" x14ac:dyDescent="0.2">
      <c r="A5" t="s">
        <v>31</v>
      </c>
      <c r="B5" s="16">
        <v>73617.317599999995</v>
      </c>
      <c r="C5" s="16">
        <v>80598.069620000024</v>
      </c>
      <c r="D5" s="4">
        <f t="shared" si="0"/>
        <v>9.4824862513056704E-2</v>
      </c>
      <c r="F5" s="1"/>
    </row>
    <row r="6" spans="1:6" x14ac:dyDescent="0.2">
      <c r="A6" t="s">
        <v>32</v>
      </c>
      <c r="B6" s="16">
        <v>2177389.2869699993</v>
      </c>
      <c r="C6" s="16">
        <v>2540587.2591399997</v>
      </c>
      <c r="D6" s="4">
        <f t="shared" si="0"/>
        <v>0.16680433505550019</v>
      </c>
      <c r="F6" s="1"/>
    </row>
    <row r="7" spans="1:6" x14ac:dyDescent="0.2">
      <c r="A7" t="s">
        <v>34</v>
      </c>
      <c r="B7" s="16">
        <v>0</v>
      </c>
      <c r="C7" s="16">
        <v>0</v>
      </c>
      <c r="D7" s="19" t="s">
        <v>35</v>
      </c>
      <c r="F7" s="1"/>
    </row>
    <row r="8" spans="1:6" s="5" customFormat="1" x14ac:dyDescent="0.2">
      <c r="A8" s="5" t="s">
        <v>2</v>
      </c>
      <c r="B8" s="6">
        <f>SUM(B2:B7)</f>
        <v>14475126.215460001</v>
      </c>
      <c r="C8" s="6">
        <f>SUM(C2:C7)</f>
        <v>12315018.66519</v>
      </c>
      <c r="D8" s="7">
        <f t="shared" ref="D8" si="1">(C8-B8)/B8</f>
        <v>-0.14922892678910954</v>
      </c>
      <c r="E8" s="10"/>
      <c r="F8" s="1"/>
    </row>
    <row r="9" spans="1:6" x14ac:dyDescent="0.2">
      <c r="B9" s="1"/>
      <c r="C9" s="1"/>
      <c r="D9" s="7"/>
      <c r="E9" s="1"/>
    </row>
    <row r="10" spans="1:6" x14ac:dyDescent="0.2">
      <c r="B10" s="1"/>
      <c r="C10" s="1"/>
      <c r="D10" s="42"/>
      <c r="E10" s="1"/>
    </row>
    <row r="11" spans="1:6" x14ac:dyDescent="0.2">
      <c r="B11" s="1"/>
      <c r="C11" s="1"/>
      <c r="D11" s="7"/>
    </row>
    <row r="12" spans="1:6" x14ac:dyDescent="0.2">
      <c r="B12" s="1"/>
      <c r="C12" s="1"/>
      <c r="D12" s="7"/>
    </row>
    <row r="13" spans="1:6" x14ac:dyDescent="0.2">
      <c r="B13" s="1"/>
      <c r="C13" s="1"/>
      <c r="D13" s="7"/>
    </row>
    <row r="14" spans="1:6" x14ac:dyDescent="0.2">
      <c r="B14" s="1"/>
      <c r="C14" s="13"/>
    </row>
    <row r="15" spans="1:6" x14ac:dyDescent="0.2">
      <c r="D15" s="11"/>
    </row>
    <row r="16" spans="1:6" x14ac:dyDescent="0.2">
      <c r="C16" s="1"/>
      <c r="D16" s="11"/>
      <c r="E16" s="10"/>
    </row>
    <row r="17" spans="2:5" x14ac:dyDescent="0.2">
      <c r="B17" s="1"/>
      <c r="C17" s="1"/>
      <c r="D17" s="11"/>
      <c r="E17" s="10"/>
    </row>
    <row r="18" spans="2:5" x14ac:dyDescent="0.2">
      <c r="C18" s="1"/>
      <c r="D18" s="11"/>
      <c r="E18" s="10"/>
    </row>
    <row r="19" spans="2:5" x14ac:dyDescent="0.2">
      <c r="D19" s="11"/>
      <c r="E19" s="10"/>
    </row>
    <row r="20" spans="2:5" x14ac:dyDescent="0.2">
      <c r="D20" s="11"/>
      <c r="E20" s="10"/>
    </row>
    <row r="21" spans="2:5" x14ac:dyDescent="0.2">
      <c r="D21" s="11"/>
      <c r="E21" s="10"/>
    </row>
    <row r="22" spans="2:5" x14ac:dyDescent="0.2">
      <c r="D22" s="11"/>
      <c r="E22" s="10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H38"/>
  <sheetViews>
    <sheetView workbookViewId="0">
      <selection activeCell="B23" sqref="B23:E24"/>
    </sheetView>
  </sheetViews>
  <sheetFormatPr defaultRowHeight="12.75" x14ac:dyDescent="0.2"/>
  <cols>
    <col min="1" max="1" width="37.5703125" style="8" customWidth="1"/>
    <col min="2" max="2" width="19" customWidth="1"/>
    <col min="3" max="3" width="19.28515625" customWidth="1"/>
    <col min="4" max="4" width="18.85546875" style="4" customWidth="1"/>
    <col min="5" max="5" width="9.85546875" bestFit="1" customWidth="1"/>
  </cols>
  <sheetData>
    <row r="1" spans="1:8" s="2" customFormat="1" x14ac:dyDescent="0.2">
      <c r="A1" s="9" t="s">
        <v>1</v>
      </c>
      <c r="B1" s="2" t="str">
        <f>+'Składka wg grup Działu I'!B1</f>
        <v>III kw. 2022 r. (tys. zł)</v>
      </c>
      <c r="C1" s="2" t="str">
        <f>+'Składka wg grup Działu I'!C1</f>
        <v>III kw. 2023 r. (tys. zł)</v>
      </c>
      <c r="D1" s="3" t="s">
        <v>11</v>
      </c>
    </row>
    <row r="2" spans="1:8" x14ac:dyDescent="0.2">
      <c r="A2" s="8" t="s">
        <v>18</v>
      </c>
      <c r="B2" s="25">
        <v>246854.38763000001</v>
      </c>
      <c r="C2" s="25">
        <v>278121.02418000007</v>
      </c>
      <c r="D2" s="4">
        <f>(C2-B2)/B2</f>
        <v>0.12666024229986278</v>
      </c>
      <c r="F2" s="39"/>
    </row>
    <row r="3" spans="1:8" x14ac:dyDescent="0.2">
      <c r="A3" s="8" t="s">
        <v>19</v>
      </c>
      <c r="B3" s="25">
        <v>288716.71150999994</v>
      </c>
      <c r="C3" s="25">
        <v>398444.05127000005</v>
      </c>
      <c r="D3" s="4">
        <f t="shared" ref="D3:D20" si="0">(C3-B3)/B3</f>
        <v>0.38005191727947352</v>
      </c>
      <c r="F3" s="39"/>
    </row>
    <row r="4" spans="1:8" x14ac:dyDescent="0.2">
      <c r="A4" s="8" t="s">
        <v>3</v>
      </c>
      <c r="B4" s="25">
        <v>4781736.9392800005</v>
      </c>
      <c r="C4" s="25">
        <v>5309062.4572400004</v>
      </c>
      <c r="D4" s="4">
        <f t="shared" si="0"/>
        <v>0.1102790732020906</v>
      </c>
      <c r="E4" s="1"/>
      <c r="F4" s="39"/>
    </row>
    <row r="5" spans="1:8" x14ac:dyDescent="0.2">
      <c r="A5" s="8" t="s">
        <v>4</v>
      </c>
      <c r="B5" s="25">
        <v>24602.350929999997</v>
      </c>
      <c r="C5" s="25">
        <v>28391.550429999999</v>
      </c>
      <c r="D5" s="4">
        <f t="shared" si="0"/>
        <v>0.15401778109666217</v>
      </c>
      <c r="F5" s="39"/>
    </row>
    <row r="6" spans="1:8" x14ac:dyDescent="0.2">
      <c r="A6" s="8" t="s">
        <v>5</v>
      </c>
      <c r="B6" s="25">
        <v>29425.93333</v>
      </c>
      <c r="C6" s="25">
        <v>17072.663580000004</v>
      </c>
      <c r="D6" s="4">
        <f t="shared" si="0"/>
        <v>-0.41980893558967347</v>
      </c>
      <c r="F6" s="39"/>
    </row>
    <row r="7" spans="1:8" x14ac:dyDescent="0.2">
      <c r="A7" s="8" t="s">
        <v>6</v>
      </c>
      <c r="B7" s="25">
        <v>24464.939929999997</v>
      </c>
      <c r="C7" s="25">
        <v>27987.631359999999</v>
      </c>
      <c r="D7" s="4">
        <f t="shared" si="0"/>
        <v>0.14398937582022517</v>
      </c>
      <c r="F7" s="39"/>
    </row>
    <row r="8" spans="1:8" x14ac:dyDescent="0.2">
      <c r="A8" s="8" t="s">
        <v>7</v>
      </c>
      <c r="B8" s="25">
        <v>59394.555319999992</v>
      </c>
      <c r="C8" s="25">
        <v>55932.567850000007</v>
      </c>
      <c r="D8" s="4">
        <f t="shared" si="0"/>
        <v>-5.8287960089066053E-2</v>
      </c>
      <c r="F8" s="39"/>
    </row>
    <row r="9" spans="1:8" x14ac:dyDescent="0.2">
      <c r="A9" s="8" t="s">
        <v>8</v>
      </c>
      <c r="B9" s="25">
        <v>1873819.1274799998</v>
      </c>
      <c r="C9" s="25">
        <v>1651353.97306</v>
      </c>
      <c r="D9" s="4">
        <f t="shared" si="0"/>
        <v>-0.11872285385365952</v>
      </c>
      <c r="F9" s="39"/>
    </row>
    <row r="10" spans="1:8" x14ac:dyDescent="0.2">
      <c r="A10" s="8" t="s">
        <v>9</v>
      </c>
      <c r="B10" s="25">
        <v>1469990.4563300002</v>
      </c>
      <c r="C10" s="25">
        <v>1509537.9605799997</v>
      </c>
      <c r="D10" s="4">
        <f t="shared" si="0"/>
        <v>2.6903238779341747E-2</v>
      </c>
      <c r="E10" s="1"/>
      <c r="F10" s="39"/>
    </row>
    <row r="11" spans="1:8" ht="25.5" x14ac:dyDescent="0.2">
      <c r="A11" s="14" t="s">
        <v>20</v>
      </c>
      <c r="B11" s="25">
        <v>7268005.3033000007</v>
      </c>
      <c r="C11" s="25">
        <v>7843326.3791599991</v>
      </c>
      <c r="D11" s="21">
        <f t="shared" si="0"/>
        <v>7.9158042936316619E-2</v>
      </c>
      <c r="E11" s="1"/>
      <c r="F11" s="39"/>
      <c r="H11" s="40"/>
    </row>
    <row r="12" spans="1:8" ht="25.5" x14ac:dyDescent="0.2">
      <c r="A12" s="8" t="s">
        <v>21</v>
      </c>
      <c r="B12" s="25">
        <v>9927.7906300000013</v>
      </c>
      <c r="C12" s="25">
        <v>4410.3722999999991</v>
      </c>
      <c r="D12" s="4">
        <f t="shared" si="0"/>
        <v>-0.55575490415031059</v>
      </c>
      <c r="F12" s="39"/>
    </row>
    <row r="13" spans="1:8" ht="25.5" x14ac:dyDescent="0.2">
      <c r="A13" s="8" t="s">
        <v>22</v>
      </c>
      <c r="B13" s="25">
        <v>3640.4814500000002</v>
      </c>
      <c r="C13" s="25">
        <v>6817.8073299999996</v>
      </c>
      <c r="D13" s="4">
        <f t="shared" si="0"/>
        <v>0.87277628622444958</v>
      </c>
      <c r="F13" s="39"/>
    </row>
    <row r="14" spans="1:8" x14ac:dyDescent="0.2">
      <c r="A14" s="8" t="s">
        <v>23</v>
      </c>
      <c r="B14" s="25">
        <v>951350.77748000005</v>
      </c>
      <c r="C14" s="25">
        <v>973146.46973000001</v>
      </c>
      <c r="D14" s="4">
        <f t="shared" si="0"/>
        <v>2.2910258514460685E-2</v>
      </c>
      <c r="F14" s="39"/>
    </row>
    <row r="15" spans="1:8" x14ac:dyDescent="0.2">
      <c r="A15" s="8" t="s">
        <v>24</v>
      </c>
      <c r="B15" s="25">
        <v>84756.629279999994</v>
      </c>
      <c r="C15" s="25">
        <v>174631.37748000002</v>
      </c>
      <c r="D15" s="4">
        <f t="shared" si="0"/>
        <v>1.0603860602229938</v>
      </c>
      <c r="F15" s="39"/>
    </row>
    <row r="16" spans="1:8" x14ac:dyDescent="0.2">
      <c r="A16" s="8" t="s">
        <v>25</v>
      </c>
      <c r="B16" s="25">
        <v>53900.614289999983</v>
      </c>
      <c r="C16" s="25">
        <v>120362.09301000001</v>
      </c>
      <c r="D16" s="4">
        <f t="shared" si="0"/>
        <v>1.233037500508235</v>
      </c>
      <c r="F16" s="39"/>
    </row>
    <row r="17" spans="1:6" s="5" customFormat="1" x14ac:dyDescent="0.2">
      <c r="A17" s="12" t="s">
        <v>26</v>
      </c>
      <c r="B17" s="25">
        <v>161163.44675</v>
      </c>
      <c r="C17" s="25">
        <v>185703.08773</v>
      </c>
      <c r="D17" s="4">
        <f t="shared" si="0"/>
        <v>0.15226555074902551</v>
      </c>
      <c r="F17" s="39"/>
    </row>
    <row r="18" spans="1:6" x14ac:dyDescent="0.2">
      <c r="A18" t="s">
        <v>10</v>
      </c>
      <c r="B18" s="25">
        <v>9930.8532800000012</v>
      </c>
      <c r="C18" s="25">
        <v>9412.2762899999998</v>
      </c>
      <c r="D18" s="4">
        <f t="shared" si="0"/>
        <v>-5.2218774699287603E-2</v>
      </c>
      <c r="F18" s="39"/>
    </row>
    <row r="19" spans="1:6" x14ac:dyDescent="0.2">
      <c r="A19" t="s">
        <v>27</v>
      </c>
      <c r="B19" s="25">
        <v>642480.88187000016</v>
      </c>
      <c r="C19" s="25">
        <v>795575.96397000016</v>
      </c>
      <c r="D19" s="4">
        <f t="shared" si="0"/>
        <v>0.23828737386613369</v>
      </c>
      <c r="F19" s="39"/>
    </row>
    <row r="20" spans="1:6" x14ac:dyDescent="0.2">
      <c r="A20" s="12" t="s">
        <v>34</v>
      </c>
      <c r="B20" s="25">
        <v>1128905.8155999999</v>
      </c>
      <c r="C20" s="25">
        <v>1351184.19371</v>
      </c>
      <c r="D20" s="4">
        <f t="shared" si="0"/>
        <v>0.19689718578680709</v>
      </c>
      <c r="F20" s="39"/>
    </row>
    <row r="21" spans="1:6" x14ac:dyDescent="0.2">
      <c r="A21" s="5" t="s">
        <v>2</v>
      </c>
      <c r="B21" s="6">
        <f>SUM(B2:B20)</f>
        <v>19113067.995670002</v>
      </c>
      <c r="C21" s="6">
        <f>SUM(C2:C20)</f>
        <v>20740473.900260005</v>
      </c>
      <c r="D21" s="7">
        <f>(C21-B21)/B21</f>
        <v>8.5146241564079947E-2</v>
      </c>
      <c r="E21" s="1"/>
      <c r="F21" s="39"/>
    </row>
    <row r="22" spans="1:6" x14ac:dyDescent="0.2">
      <c r="C22" s="1"/>
      <c r="D22" s="7"/>
    </row>
    <row r="23" spans="1:6" x14ac:dyDescent="0.2">
      <c r="B23" s="1"/>
      <c r="C23" s="1"/>
      <c r="D23" s="21"/>
    </row>
    <row r="24" spans="1:6" x14ac:dyDescent="0.2">
      <c r="B24" s="1"/>
      <c r="C24" s="21"/>
      <c r="D24" s="7"/>
    </row>
    <row r="25" spans="1:6" x14ac:dyDescent="0.2">
      <c r="B25" s="15"/>
      <c r="C25" s="13"/>
      <c r="D25" s="7"/>
    </row>
    <row r="26" spans="1:6" x14ac:dyDescent="0.2">
      <c r="B26" s="41"/>
      <c r="C26" s="41"/>
      <c r="D26" s="7"/>
    </row>
    <row r="27" spans="1:6" x14ac:dyDescent="0.2">
      <c r="A27"/>
      <c r="B27" s="1"/>
      <c r="D27" s="1"/>
    </row>
    <row r="28" spans="1:6" x14ac:dyDescent="0.2">
      <c r="A28"/>
      <c r="B28" s="1"/>
      <c r="D28" s="1"/>
    </row>
    <row r="29" spans="1:6" x14ac:dyDescent="0.2">
      <c r="A29"/>
      <c r="B29" s="1"/>
      <c r="D29" s="1"/>
    </row>
    <row r="30" spans="1:6" x14ac:dyDescent="0.2">
      <c r="A30"/>
      <c r="B30" s="17"/>
      <c r="D30" s="1"/>
    </row>
    <row r="31" spans="1:6" x14ac:dyDescent="0.2">
      <c r="A31"/>
      <c r="B31" s="1"/>
      <c r="C31" s="13"/>
      <c r="D31" s="1"/>
    </row>
    <row r="32" spans="1:6" x14ac:dyDescent="0.2">
      <c r="A32"/>
      <c r="B32" s="1"/>
      <c r="D32" s="1"/>
    </row>
    <row r="33" spans="1:4" x14ac:dyDescent="0.2">
      <c r="A33"/>
      <c r="B33" s="15"/>
      <c r="D33" s="1"/>
    </row>
    <row r="34" spans="1:4" x14ac:dyDescent="0.2">
      <c r="A34"/>
      <c r="B34" s="1"/>
      <c r="D34" s="1"/>
    </row>
    <row r="35" spans="1:4" x14ac:dyDescent="0.2">
      <c r="A35"/>
      <c r="D35" s="1"/>
    </row>
    <row r="36" spans="1:4" x14ac:dyDescent="0.2">
      <c r="B36" s="1"/>
    </row>
    <row r="38" spans="1:4" x14ac:dyDescent="0.2">
      <c r="C38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F9DD-882D-4A36-A22C-0F61A758CFFC}">
  <dimension ref="A1:E30"/>
  <sheetViews>
    <sheetView workbookViewId="0">
      <selection activeCell="B24" sqref="B24:E29"/>
    </sheetView>
  </sheetViews>
  <sheetFormatPr defaultColWidth="8.7109375" defaultRowHeight="12.75" x14ac:dyDescent="0.2"/>
  <cols>
    <col min="1" max="1" width="42.5703125" style="32" customWidth="1"/>
    <col min="2" max="3" width="19.28515625" style="34" customWidth="1"/>
    <col min="4" max="4" width="19" style="31" customWidth="1"/>
    <col min="5" max="5" width="16.140625" style="32" customWidth="1"/>
    <col min="6" max="16384" width="8.7109375" style="32"/>
  </cols>
  <sheetData>
    <row r="1" spans="1:5" s="26" customFormat="1" x14ac:dyDescent="0.2">
      <c r="A1" s="26" t="s">
        <v>0</v>
      </c>
      <c r="B1" s="26" t="str">
        <f>+'Składka wg grup Działu I'!B1</f>
        <v>III kw. 2022 r. (tys. zł)</v>
      </c>
      <c r="C1" s="26" t="str">
        <f>+'Składka wg grup Działu I'!C1</f>
        <v>III kw. 2023 r. (tys. zł)</v>
      </c>
      <c r="D1" s="27" t="s">
        <v>11</v>
      </c>
    </row>
    <row r="2" spans="1:5" s="26" customFormat="1" x14ac:dyDescent="0.2">
      <c r="A2" s="26" t="s">
        <v>13</v>
      </c>
      <c r="B2" s="28"/>
      <c r="C2" s="28"/>
      <c r="D2" s="27"/>
    </row>
    <row r="3" spans="1:5" s="26" customFormat="1" x14ac:dyDescent="0.2">
      <c r="B3" s="28"/>
      <c r="C3" s="28"/>
      <c r="D3" s="27"/>
    </row>
    <row r="4" spans="1:5" x14ac:dyDescent="0.2">
      <c r="A4" s="29" t="s">
        <v>14</v>
      </c>
      <c r="B4" s="30">
        <v>4228684.1962800007</v>
      </c>
      <c r="C4" s="30">
        <v>4468015.8021599995</v>
      </c>
      <c r="D4" s="31">
        <f t="shared" ref="D4:D10" si="0">(C4-B4)/B4</f>
        <v>5.6597181243882015E-2</v>
      </c>
    </row>
    <row r="5" spans="1:5" x14ac:dyDescent="0.2">
      <c r="A5" s="29" t="s">
        <v>15</v>
      </c>
      <c r="B5" s="30">
        <v>1975990.1868900009</v>
      </c>
      <c r="C5" s="30">
        <v>3220991.7097800011</v>
      </c>
      <c r="D5" s="31">
        <f t="shared" si="0"/>
        <v>0.63006462843294808</v>
      </c>
    </row>
    <row r="6" spans="1:5" x14ac:dyDescent="0.2">
      <c r="A6" s="29" t="s">
        <v>16</v>
      </c>
      <c r="B6" s="33">
        <v>1935534.9923100006</v>
      </c>
      <c r="C6" s="33">
        <v>3327434.70921</v>
      </c>
      <c r="D6" s="31">
        <f t="shared" si="0"/>
        <v>0.71912919292603983</v>
      </c>
    </row>
    <row r="7" spans="1:5" x14ac:dyDescent="0.2">
      <c r="A7" s="29" t="s">
        <v>33</v>
      </c>
      <c r="B7" s="30">
        <v>336205.91895000002</v>
      </c>
      <c r="C7" s="30">
        <v>620427.2528299999</v>
      </c>
      <c r="D7" s="31">
        <f t="shared" si="0"/>
        <v>0.84537873327051327</v>
      </c>
    </row>
    <row r="8" spans="1:5" x14ac:dyDescent="0.2">
      <c r="A8" s="29" t="s">
        <v>17</v>
      </c>
      <c r="B8" s="30">
        <v>1599558.4803599999</v>
      </c>
      <c r="C8" s="30">
        <v>2707119.2703800006</v>
      </c>
      <c r="D8" s="31">
        <f t="shared" si="0"/>
        <v>0.69241656595808287</v>
      </c>
      <c r="E8" s="34"/>
    </row>
    <row r="9" spans="1:5" ht="33.75" x14ac:dyDescent="0.2">
      <c r="A9" s="35" t="s">
        <v>36</v>
      </c>
      <c r="B9" s="30">
        <v>5243922.0580899995</v>
      </c>
      <c r="C9" s="30">
        <v>5492562.1924699983</v>
      </c>
      <c r="D9" s="31">
        <f t="shared" si="0"/>
        <v>4.7414917999479438E-2</v>
      </c>
      <c r="E9" s="34"/>
    </row>
    <row r="10" spans="1:5" ht="22.5" x14ac:dyDescent="0.2">
      <c r="A10" s="35" t="s">
        <v>37</v>
      </c>
      <c r="B10" s="30">
        <v>26534409.920250002</v>
      </c>
      <c r="C10" s="30">
        <v>31745463.802559998</v>
      </c>
      <c r="D10" s="31">
        <f t="shared" si="0"/>
        <v>0.19638853466016318</v>
      </c>
    </row>
    <row r="12" spans="1:5" x14ac:dyDescent="0.2">
      <c r="A12" s="26" t="s">
        <v>0</v>
      </c>
      <c r="E12" s="34"/>
    </row>
    <row r="13" spans="1:5" x14ac:dyDescent="0.2">
      <c r="A13" s="26" t="s">
        <v>12</v>
      </c>
      <c r="B13" s="26" t="str">
        <f>+B1</f>
        <v>III kw. 2022 r. (tys. zł)</v>
      </c>
      <c r="C13" s="26" t="str">
        <f>+C1</f>
        <v>III kw. 2023 r. (tys. zł)</v>
      </c>
      <c r="D13" s="27" t="s">
        <v>11</v>
      </c>
      <c r="E13" s="34"/>
    </row>
    <row r="14" spans="1:5" x14ac:dyDescent="0.2">
      <c r="E14" s="34"/>
    </row>
    <row r="15" spans="1:5" x14ac:dyDescent="0.2">
      <c r="A15" s="29" t="s">
        <v>14</v>
      </c>
      <c r="B15" s="30">
        <v>8732165.8075600006</v>
      </c>
      <c r="C15" s="33">
        <v>9843756.7208600007</v>
      </c>
      <c r="D15" s="31">
        <f t="shared" ref="D15:D21" si="1">(C15-B15)/B15</f>
        <v>0.12729842032289676</v>
      </c>
      <c r="E15" s="36"/>
    </row>
    <row r="16" spans="1:5" x14ac:dyDescent="0.2">
      <c r="A16" s="29" t="s">
        <v>15</v>
      </c>
      <c r="B16" s="30">
        <v>2124077.0856800014</v>
      </c>
      <c r="C16" s="33">
        <v>2126681.2287199986</v>
      </c>
      <c r="D16" s="31">
        <f t="shared" si="1"/>
        <v>1.2260115499355862E-3</v>
      </c>
      <c r="E16" s="34"/>
    </row>
    <row r="17" spans="1:5" x14ac:dyDescent="0.2">
      <c r="A17" s="29" t="s">
        <v>16</v>
      </c>
      <c r="B17" s="30">
        <v>2883202.5533499997</v>
      </c>
      <c r="C17" s="33">
        <v>6080303.4993899995</v>
      </c>
      <c r="D17" s="31">
        <f t="shared" si="1"/>
        <v>1.1088714326800526</v>
      </c>
      <c r="E17" s="34"/>
    </row>
    <row r="18" spans="1:5" x14ac:dyDescent="0.2">
      <c r="A18" s="29" t="s">
        <v>33</v>
      </c>
      <c r="B18" s="30">
        <v>651065.87404999998</v>
      </c>
      <c r="C18" s="33">
        <v>753023.26304999995</v>
      </c>
      <c r="D18" s="31">
        <f t="shared" si="1"/>
        <v>0.15660072669109046</v>
      </c>
      <c r="E18" s="34"/>
    </row>
    <row r="19" spans="1:5" x14ac:dyDescent="0.2">
      <c r="A19" s="29" t="s">
        <v>17</v>
      </c>
      <c r="B19" s="30">
        <v>2232136.6793</v>
      </c>
      <c r="C19" s="33">
        <v>5327280.2363400022</v>
      </c>
      <c r="D19" s="31">
        <f t="shared" si="1"/>
        <v>1.3866281512880483</v>
      </c>
      <c r="E19" s="34"/>
    </row>
    <row r="20" spans="1:5" ht="33.75" x14ac:dyDescent="0.2">
      <c r="A20" s="35" t="s">
        <v>36</v>
      </c>
      <c r="B20" s="33">
        <v>11569244.513010001</v>
      </c>
      <c r="C20" s="30">
        <v>12283937.890149999</v>
      </c>
      <c r="D20" s="31">
        <f t="shared" si="1"/>
        <v>6.1775285009864046E-2</v>
      </c>
      <c r="E20" s="36"/>
    </row>
    <row r="21" spans="1:5" ht="22.5" x14ac:dyDescent="0.2">
      <c r="A21" s="35" t="s">
        <v>37</v>
      </c>
      <c r="B21" s="33">
        <v>53412322.598420002</v>
      </c>
      <c r="C21" s="30">
        <v>62349752.327330001</v>
      </c>
      <c r="D21" s="31">
        <f t="shared" si="1"/>
        <v>0.16732898503789045</v>
      </c>
      <c r="E21" s="34"/>
    </row>
    <row r="22" spans="1:5" x14ac:dyDescent="0.2">
      <c r="A22" s="29"/>
      <c r="B22" s="33"/>
      <c r="C22" s="33"/>
    </row>
    <row r="23" spans="1:5" x14ac:dyDescent="0.2">
      <c r="E23" s="37"/>
    </row>
    <row r="24" spans="1:5" x14ac:dyDescent="0.2">
      <c r="B24" s="38"/>
      <c r="C24" s="33"/>
      <c r="E24" s="34"/>
    </row>
    <row r="25" spans="1:5" x14ac:dyDescent="0.2">
      <c r="A25" s="29"/>
      <c r="E25" s="34"/>
    </row>
    <row r="26" spans="1:5" x14ac:dyDescent="0.2">
      <c r="A26" s="29"/>
      <c r="E26" s="34"/>
    </row>
    <row r="27" spans="1:5" x14ac:dyDescent="0.2">
      <c r="A27" s="29"/>
      <c r="E27" s="34"/>
    </row>
    <row r="28" spans="1:5" x14ac:dyDescent="0.2">
      <c r="A28" s="29"/>
    </row>
    <row r="29" spans="1:5" x14ac:dyDescent="0.2">
      <c r="B29" s="33"/>
      <c r="C29" s="33"/>
    </row>
    <row r="30" spans="1:5" x14ac:dyDescent="0.2">
      <c r="B30" s="38"/>
      <c r="C30" s="38"/>
    </row>
  </sheetData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 koszty, aktywa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Rafał Socha</cp:lastModifiedBy>
  <cp:lastPrinted>2023-05-19T13:55:16Z</cp:lastPrinted>
  <dcterms:created xsi:type="dcterms:W3CDTF">2010-03-12T15:49:31Z</dcterms:created>
  <dcterms:modified xsi:type="dcterms:W3CDTF">2023-12-07T12:56:27Z</dcterms:modified>
</cp:coreProperties>
</file>