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prawozdania_finansowe\2023_Q2\Analizy\Press\"/>
    </mc:Choice>
  </mc:AlternateContent>
  <xr:revisionPtr revIDLastSave="0" documentId="13_ncr:1_{16916399-42F6-4EBB-8FF0-4110B50FB51D}" xr6:coauthVersionLast="47" xr6:coauthVersionMax="47" xr10:uidLastSave="{00000000-0000-0000-0000-000000000000}"/>
  <bookViews>
    <workbookView xWindow="28680" yWindow="-120" windowWidth="29040" windowHeight="15840" tabRatio="859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13" r:id="rId5"/>
    <sheet name="Arkusz2" sheetId="12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3" l="1"/>
  <c r="D19" i="13"/>
  <c r="D17" i="13"/>
  <c r="D20" i="13"/>
  <c r="D7" i="13"/>
  <c r="C1" i="13"/>
  <c r="C13" i="13" s="1"/>
  <c r="B1" i="13"/>
  <c r="B13" i="13" s="1"/>
  <c r="D6" i="13" l="1"/>
  <c r="D8" i="13"/>
  <c r="D5" i="13"/>
  <c r="D4" i="13"/>
  <c r="D18" i="13"/>
  <c r="D15" i="13"/>
  <c r="D21" i="13"/>
  <c r="D9" i="13"/>
  <c r="D10" i="13"/>
  <c r="C1" i="4"/>
  <c r="C1" i="6"/>
  <c r="C1" i="7"/>
  <c r="B1" i="4"/>
  <c r="B1" i="6"/>
  <c r="B1" i="7"/>
  <c r="C21" i="6" l="1"/>
  <c r="B21" i="6"/>
  <c r="D6" i="9"/>
  <c r="B8" i="9"/>
  <c r="D2" i="9"/>
  <c r="D4" i="9"/>
  <c r="D3" i="9"/>
  <c r="D5" i="9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C21" i="4"/>
  <c r="B8" i="7" l="1"/>
  <c r="C8" i="7"/>
  <c r="B21" i="4"/>
  <c r="C8" i="9"/>
  <c r="D21" i="4" l="1"/>
  <c r="D8" i="9"/>
  <c r="D21" i="6"/>
  <c r="D8" i="7"/>
</calcChain>
</file>

<file path=xl/sharedStrings.xml><?xml version="1.0" encoding="utf-8"?>
<sst xmlns="http://schemas.openxmlformats.org/spreadsheetml/2006/main" count="87" uniqueCount="40">
  <si>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</si>
  <si>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</si>
  <si>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</si>
  <si>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</si>
  <si>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</si>
  <si>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</si>
  <si>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</si>
  <si>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</si>
  <si>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</si>
  <si>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</si>
  <si>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</si>
  <si>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</si>
  <si>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</si>
  <si>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</si>
  <si>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</si>
  <si>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</si>
  <si>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</si>
  <si>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</si>
  <si>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</si>
  <si>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</si>
  <si>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</si>
  <si>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</si>
  <si>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</si>
  <si>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</si>
  <si>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</si>
  <si>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</si>
  <si>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</si>
  <si>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</si>
  <si>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</si>
  <si>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</si>
  <si>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</si>
  <si>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</si>
  <si>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</si>
  <si>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</si>
  <si>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</si>
  <si>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</si>
  <si>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</si>
  <si>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</si>
  <si>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II kw. 2022 r. (tys. zł)</t>
  </si>
  <si>
    <t>II kw. 2023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</si>
</sst>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#,##0.000"/>
    <numFmt numFmtId="166" formatCode="#,##0.0"/>
    <numFmt numFmtId="167" formatCode="0.0%"/>
    <numFmt numFmtId="168" formatCode="_-* #,##0_-;\-* #,##0_-;_-* &quot;-&quot;??_-;_-@_-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rgb="FF9C57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43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/>
    <xf numFmtId="49" fontId="4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5" fontId="0" fillId="0" borderId="0" xfId="0" applyNumberFormat="1"/>
    <xf numFmtId="2" fontId="2" fillId="0" borderId="0" xfId="0" applyNumberFormat="1" applyFont="1"/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7" fontId="0" fillId="0" borderId="0" xfId="0" applyNumberFormat="1"/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2" fillId="0" borderId="0" xfId="0" applyNumberFormat="1" applyFont="1"/>
    <xf numFmtId="168" fontId="0" fillId="0" borderId="0" xfId="1" applyNumberFormat="1" applyFont="1"/>
    <xf numFmtId="0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3" fillId="0" borderId="0" xfId="2" applyFont="1"/>
    <xf numFmtId="3" fontId="6" fillId="0" borderId="0" xfId="2" applyNumberFormat="1" applyAlignment="1">
      <alignment vertical="center" wrapText="1"/>
    </xf>
    <xf numFmtId="10" fontId="6" fillId="0" borderId="0" xfId="2" applyNumberFormat="1"/>
    <xf numFmtId="0" fontId="6" fillId="0" borderId="0" xfId="2"/>
    <xf numFmtId="3" fontId="3" fillId="0" borderId="0" xfId="2" applyNumberFormat="1" applyFont="1" applyAlignment="1">
      <alignment vertical="center" wrapText="1"/>
    </xf>
    <xf numFmtId="3" fontId="6" fillId="0" borderId="0" xfId="2" applyNumberFormat="1"/>
    <xf numFmtId="0" fontId="5" fillId="0" borderId="0" xfId="2" applyFont="1" applyAlignment="1">
      <alignment wrapText="1"/>
    </xf>
    <xf numFmtId="164" fontId="6" fillId="0" borderId="0" xfId="2" applyNumberFormat="1"/>
    <xf numFmtId="166" fontId="6" fillId="0" borderId="0" xfId="2" applyNumberFormat="1"/>
    <xf numFmtId="3" fontId="2" fillId="0" borderId="0" xfId="2" applyNumberFormat="1" applyFont="1"/>
    <xf numFmtId="167" fontId="0" fillId="0" borderId="0" xfId="4" applyNumberFormat="1" applyFont="1"/>
    <xf numFmtId="166" fontId="0" fillId="0" borderId="0" xfId="0" applyNumberFormat="1"/>
    <xf numFmtId="168" fontId="0" fillId="0" borderId="0" xfId="0" applyNumberFormat="1"/>
    <xf numFmtId="3" fontId="8" fillId="2" borderId="0" xfId="5" applyNumberFormat="1" applyAlignment="1">
      <alignment vertical="center" wrapText="1"/>
    </xf>
  </cellXfs>
  <cellStyles count="6">
    <cellStyle name="Dziesiętny" xfId="1" builtinId="3"/>
    <cellStyle name="Neutralny" xfId="5" builtinId="28"/>
    <cellStyle name="Normalny" xfId="0" builtinId="0"/>
    <cellStyle name="Normalny 2" xfId="3" xr:uid="{B19C8B50-819D-4673-A429-FE09F970890B}"/>
    <cellStyle name="Normalny 6" xfId="2" xr:uid="{B759B7BF-CF15-4EA9-88F3-0816385BDC3C}"/>
    <cellStyle name="Procentowy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E20" sqref="E20"/>
    </sheetView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</cols>
  <sheetData>
    <row r="1" spans="1:5" s="2" customFormat="1" x14ac:dyDescent="0.2">
      <c r="A1" s="2" t="s">
        <v>1</v>
      </c>
      <c r="B1" s="2" t="s">
        <v>38</v>
      </c>
      <c r="C1" s="2" t="s">
        <v>39</v>
      </c>
      <c r="D1" s="3" t="s">
        <v>11</v>
      </c>
    </row>
    <row r="2" spans="1:5" x14ac:dyDescent="0.2">
      <c r="A2" t="s">
        <v>28</v>
      </c>
      <c r="B2" s="15">
        <v>4552788.6355399983</v>
      </c>
      <c r="C2" s="15">
        <v>5247848.2553200014</v>
      </c>
      <c r="D2" s="22">
        <f>(C2-B2)/B2</f>
        <v>0.15266678851599341</v>
      </c>
    </row>
    <row r="3" spans="1:5" x14ac:dyDescent="0.2">
      <c r="A3" t="s">
        <v>29</v>
      </c>
      <c r="B3" s="15">
        <v>51452.977330000002</v>
      </c>
      <c r="C3" s="15">
        <v>50324.76902</v>
      </c>
      <c r="D3" s="22">
        <f t="shared" ref="D3:D6" si="0">(C3-B3)/B3</f>
        <v>-2.1926978156465056E-2</v>
      </c>
    </row>
    <row r="4" spans="1:5" ht="38.25" x14ac:dyDescent="0.2">
      <c r="A4" s="8" t="s">
        <v>30</v>
      </c>
      <c r="B4" s="15">
        <v>2090137.2779600001</v>
      </c>
      <c r="C4" s="15">
        <v>1907320.6830499999</v>
      </c>
      <c r="D4" s="22">
        <f t="shared" si="0"/>
        <v>-8.7466309910721018E-2</v>
      </c>
    </row>
    <row r="5" spans="1:5" x14ac:dyDescent="0.2">
      <c r="A5" t="s">
        <v>31</v>
      </c>
      <c r="B5" s="15">
        <v>70482.817869999984</v>
      </c>
      <c r="C5" s="15">
        <v>69294.039289999986</v>
      </c>
      <c r="D5" s="22">
        <f t="shared" si="0"/>
        <v>-1.6866218121310176E-2</v>
      </c>
    </row>
    <row r="6" spans="1:5" x14ac:dyDescent="0.2">
      <c r="A6" t="s">
        <v>32</v>
      </c>
      <c r="B6" s="15">
        <v>3707313.9759799996</v>
      </c>
      <c r="C6" s="15">
        <v>3996332.8827799996</v>
      </c>
      <c r="D6" s="22">
        <f t="shared" si="0"/>
        <v>7.7959112358051655E-2</v>
      </c>
    </row>
    <row r="7" spans="1:5" x14ac:dyDescent="0.2">
      <c r="A7" t="s">
        <v>34</v>
      </c>
      <c r="B7" s="15">
        <v>3.0479799999999999</v>
      </c>
      <c r="C7" s="15">
        <v>0</v>
      </c>
      <c r="D7" s="23" t="s">
        <v>35</v>
      </c>
    </row>
    <row r="8" spans="1:5" s="5" customFormat="1" x14ac:dyDescent="0.2">
      <c r="A8" s="5" t="s">
        <v>2</v>
      </c>
      <c r="B8" s="6">
        <f>SUM(B2:B7)</f>
        <v>10472178.732659999</v>
      </c>
      <c r="C8" s="6">
        <f>SUM(C2:C7)</f>
        <v>11271120.62946</v>
      </c>
      <c r="D8" s="24">
        <f t="shared" ref="D8" si="1">(C8-B8)/B8</f>
        <v>7.629185074050622E-2</v>
      </c>
      <c r="E8" s="6"/>
    </row>
    <row r="9" spans="1:5" x14ac:dyDescent="0.2">
      <c r="B9" s="1"/>
      <c r="C9" s="1"/>
      <c r="D9" s="7"/>
    </row>
    <row r="10" spans="1:5" x14ac:dyDescent="0.2">
      <c r="B10" s="1"/>
      <c r="C10" s="1"/>
      <c r="D10" s="7"/>
      <c r="E10" s="1"/>
    </row>
    <row r="11" spans="1:5" x14ac:dyDescent="0.2">
      <c r="B11" s="1"/>
      <c r="C11" s="1"/>
      <c r="D11" s="7"/>
      <c r="E11" s="1"/>
    </row>
    <row r="12" spans="1:5" x14ac:dyDescent="0.2">
      <c r="B12" s="10"/>
      <c r="C12" s="10"/>
      <c r="D12" s="7"/>
    </row>
    <row r="13" spans="1:5" x14ac:dyDescent="0.2">
      <c r="B13" s="1"/>
      <c r="C13" s="10"/>
      <c r="D13" s="7"/>
    </row>
    <row r="14" spans="1:5" x14ac:dyDescent="0.2">
      <c r="B14" s="10"/>
      <c r="C14" s="10"/>
      <c r="D14" s="7"/>
    </row>
    <row r="15" spans="1:5" x14ac:dyDescent="0.2">
      <c r="B15" s="1"/>
      <c r="C15" s="10"/>
      <c r="D15" s="7"/>
    </row>
    <row r="16" spans="1:5" x14ac:dyDescent="0.2">
      <c r="B16" s="1"/>
      <c r="C16" s="10"/>
      <c r="D16" s="7"/>
    </row>
    <row r="17" spans="2:4" x14ac:dyDescent="0.2">
      <c r="B17" s="1"/>
      <c r="C17" s="10"/>
      <c r="D17" s="7"/>
    </row>
    <row r="18" spans="2:4" x14ac:dyDescent="0.2">
      <c r="B18" s="1"/>
      <c r="C18" s="10"/>
      <c r="D18"/>
    </row>
    <row r="19" spans="2:4" x14ac:dyDescent="0.2">
      <c r="B19" s="1"/>
      <c r="C19" s="10"/>
      <c r="D19"/>
    </row>
    <row r="20" spans="2:4" x14ac:dyDescent="0.2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6"/>
  <sheetViews>
    <sheetView workbookViewId="0">
      <selection activeCell="D39" sqref="D39"/>
    </sheetView>
  </sheetViews>
  <sheetFormatPr defaultRowHeight="12.75" x14ac:dyDescent="0.2"/>
  <cols>
    <col min="1" max="1" width="33.7109375" customWidth="1"/>
    <col min="2" max="3" width="19" customWidth="1"/>
    <col min="4" max="4" width="19.42578125" style="4" customWidth="1"/>
    <col min="5" max="5" width="8.85546875" bestFit="1" customWidth="1"/>
  </cols>
  <sheetData>
    <row r="1" spans="1:5" s="2" customFormat="1" x14ac:dyDescent="0.2">
      <c r="A1" s="2" t="s">
        <v>1</v>
      </c>
      <c r="B1" s="2" t="str">
        <f>+'Składka wg grup Działu I'!B1</f>
        <v>II kw. 2022 r. (tys. zł)</v>
      </c>
      <c r="C1" s="2" t="str">
        <f>+'Składka wg grup Działu I'!C1</f>
        <v>II kw. 2023 r. (tys. zł)</v>
      </c>
      <c r="D1" s="3" t="s">
        <v>11</v>
      </c>
    </row>
    <row r="2" spans="1:5" x14ac:dyDescent="0.2">
      <c r="A2" s="8" t="s">
        <v>18</v>
      </c>
      <c r="B2" s="1">
        <v>791546.12439999986</v>
      </c>
      <c r="C2" s="1">
        <v>777385.93525999994</v>
      </c>
      <c r="D2" s="4">
        <f>(C2-B2)/B2</f>
        <v>-1.7889278594767279E-2</v>
      </c>
    </row>
    <row r="3" spans="1:5" x14ac:dyDescent="0.2">
      <c r="A3" s="8" t="s">
        <v>19</v>
      </c>
      <c r="B3" s="1">
        <v>456182.46201000002</v>
      </c>
      <c r="C3" s="1">
        <v>616128.94224000012</v>
      </c>
      <c r="D3" s="4">
        <f t="shared" ref="D3:D20" si="0">(C3-B3)/B3</f>
        <v>0.35061952957431736</v>
      </c>
    </row>
    <row r="4" spans="1:5" x14ac:dyDescent="0.2">
      <c r="A4" s="8" t="s">
        <v>3</v>
      </c>
      <c r="B4" s="1">
        <v>5336559.7991400007</v>
      </c>
      <c r="C4" s="1">
        <v>6281782.1749400003</v>
      </c>
      <c r="D4" s="4">
        <f t="shared" si="0"/>
        <v>0.17712204329694281</v>
      </c>
      <c r="E4" s="1"/>
    </row>
    <row r="5" spans="1:5" x14ac:dyDescent="0.2">
      <c r="A5" s="8" t="s">
        <v>4</v>
      </c>
      <c r="B5" s="1">
        <v>62566.060170000004</v>
      </c>
      <c r="C5" s="1">
        <v>73761.696020000003</v>
      </c>
      <c r="D5" s="4">
        <f t="shared" si="0"/>
        <v>0.17894103959207311</v>
      </c>
    </row>
    <row r="6" spans="1:5" x14ac:dyDescent="0.2">
      <c r="A6" s="8" t="s">
        <v>5</v>
      </c>
      <c r="B6" s="1">
        <v>24592.163350000003</v>
      </c>
      <c r="C6" s="1">
        <v>28163.761249999996</v>
      </c>
      <c r="D6" s="4">
        <f t="shared" si="0"/>
        <v>0.14523317242035125</v>
      </c>
    </row>
    <row r="7" spans="1:5" x14ac:dyDescent="0.2">
      <c r="A7" s="8" t="s">
        <v>6</v>
      </c>
      <c r="B7" s="1">
        <v>64865.101139999999</v>
      </c>
      <c r="C7" s="1">
        <v>103481.99521000001</v>
      </c>
      <c r="D7" s="4">
        <f t="shared" si="0"/>
        <v>0.59534161500268357</v>
      </c>
    </row>
    <row r="8" spans="1:5" x14ac:dyDescent="0.2">
      <c r="A8" s="8" t="s">
        <v>7</v>
      </c>
      <c r="B8" s="1">
        <v>116012.65678999998</v>
      </c>
      <c r="C8" s="1">
        <v>136239.73319</v>
      </c>
      <c r="D8" s="4">
        <f t="shared" si="0"/>
        <v>0.17435232464862874</v>
      </c>
    </row>
    <row r="9" spans="1:5" x14ac:dyDescent="0.2">
      <c r="A9" s="8" t="s">
        <v>8</v>
      </c>
      <c r="B9" s="1">
        <v>2475411.4430999993</v>
      </c>
      <c r="C9" s="1">
        <v>2808776.8032899997</v>
      </c>
      <c r="D9" s="4">
        <f t="shared" si="0"/>
        <v>0.13467068721817063</v>
      </c>
      <c r="E9" s="1"/>
    </row>
    <row r="10" spans="1:5" x14ac:dyDescent="0.2">
      <c r="A10" s="8" t="s">
        <v>9</v>
      </c>
      <c r="B10" s="1">
        <v>2502161.551500001</v>
      </c>
      <c r="C10" s="1">
        <v>2638785.1468700012</v>
      </c>
      <c r="D10" s="4">
        <f t="shared" si="0"/>
        <v>5.4602227936919913E-2</v>
      </c>
    </row>
    <row r="11" spans="1:5" ht="38.25" x14ac:dyDescent="0.2">
      <c r="A11" s="14" t="s">
        <v>20</v>
      </c>
      <c r="B11" s="1">
        <v>7526655.6608199999</v>
      </c>
      <c r="C11" s="1">
        <v>7824107.93291</v>
      </c>
      <c r="D11" s="4">
        <f t="shared" si="0"/>
        <v>3.9519845930827906E-2</v>
      </c>
    </row>
    <row r="12" spans="1:5" ht="38.25" x14ac:dyDescent="0.2">
      <c r="A12" s="8" t="s">
        <v>21</v>
      </c>
      <c r="B12" s="1">
        <v>11851.904469999999</v>
      </c>
      <c r="C12" s="1">
        <v>15823.70456</v>
      </c>
      <c r="D12" s="20" t="s">
        <v>35</v>
      </c>
    </row>
    <row r="13" spans="1:5" ht="25.5" x14ac:dyDescent="0.2">
      <c r="A13" s="8" t="s">
        <v>22</v>
      </c>
      <c r="B13" s="1">
        <v>22635.983350000002</v>
      </c>
      <c r="C13" s="1">
        <v>34060.573059999995</v>
      </c>
      <c r="D13" s="4">
        <f t="shared" si="0"/>
        <v>0.50470922925466777</v>
      </c>
    </row>
    <row r="14" spans="1:5" x14ac:dyDescent="0.2">
      <c r="A14" s="8" t="s">
        <v>23</v>
      </c>
      <c r="B14" s="1">
        <v>1607965.6930300002</v>
      </c>
      <c r="C14" s="1">
        <v>1865448.35247</v>
      </c>
      <c r="D14" s="4">
        <f t="shared" si="0"/>
        <v>0.16012944838070992</v>
      </c>
    </row>
    <row r="15" spans="1:5" x14ac:dyDescent="0.2">
      <c r="A15" s="8" t="s">
        <v>24</v>
      </c>
      <c r="B15" s="1">
        <v>354176.77900000004</v>
      </c>
      <c r="C15" s="1">
        <v>387056.50862000004</v>
      </c>
      <c r="D15" s="4">
        <f t="shared" si="0"/>
        <v>9.2834232986234236E-2</v>
      </c>
    </row>
    <row r="16" spans="1:5" x14ac:dyDescent="0.2">
      <c r="A16" s="8" t="s">
        <v>25</v>
      </c>
      <c r="B16" s="1">
        <v>249965.49273</v>
      </c>
      <c r="C16" s="1">
        <v>310660.90395000001</v>
      </c>
      <c r="D16" s="4">
        <f t="shared" si="0"/>
        <v>0.2428151604332047</v>
      </c>
    </row>
    <row r="17" spans="1:4" s="5" customFormat="1" x14ac:dyDescent="0.2">
      <c r="A17" s="12" t="s">
        <v>26</v>
      </c>
      <c r="B17" s="1">
        <v>587963.03435000009</v>
      </c>
      <c r="C17" s="1">
        <v>530599.98812000011</v>
      </c>
      <c r="D17" s="4">
        <f t="shared" si="0"/>
        <v>-9.756233449848678E-2</v>
      </c>
    </row>
    <row r="18" spans="1:4" x14ac:dyDescent="0.2">
      <c r="A18" t="s">
        <v>10</v>
      </c>
      <c r="B18" s="1">
        <v>40622.798619999994</v>
      </c>
      <c r="C18" s="1">
        <v>42536.512119999999</v>
      </c>
      <c r="D18" s="4">
        <f t="shared" si="0"/>
        <v>4.7109346598730367E-2</v>
      </c>
    </row>
    <row r="19" spans="1:4" x14ac:dyDescent="0.2">
      <c r="A19" t="s">
        <v>27</v>
      </c>
      <c r="B19" s="1">
        <v>906330.99343999999</v>
      </c>
      <c r="C19" s="1">
        <v>1069959.2858</v>
      </c>
      <c r="D19" s="4">
        <f t="shared" si="0"/>
        <v>0.18053922192260582</v>
      </c>
    </row>
    <row r="20" spans="1:4" x14ac:dyDescent="0.2">
      <c r="A20" s="12" t="s">
        <v>34</v>
      </c>
      <c r="B20" s="1">
        <v>1840699.6187799999</v>
      </c>
      <c r="C20" s="1">
        <v>2176784.9127800004</v>
      </c>
      <c r="D20" s="4">
        <f t="shared" si="0"/>
        <v>0.1825856269926078</v>
      </c>
    </row>
    <row r="21" spans="1:4" s="5" customFormat="1" x14ac:dyDescent="0.2">
      <c r="A21" s="5" t="s">
        <v>2</v>
      </c>
      <c r="B21" s="6">
        <f>SUM(B2:B20)</f>
        <v>24978765.320189998</v>
      </c>
      <c r="C21" s="6">
        <f>SUM(C2:C20)</f>
        <v>27721544.862660002</v>
      </c>
      <c r="D21" s="7">
        <f t="shared" ref="D21" si="1">(C21-B21)/B21</f>
        <v>0.10980444819076197</v>
      </c>
    </row>
    <row r="22" spans="1:4" x14ac:dyDescent="0.2">
      <c r="B22" s="6"/>
      <c r="C22" s="1"/>
      <c r="D22" s="7"/>
    </row>
    <row r="23" spans="1:4" x14ac:dyDescent="0.2">
      <c r="B23" s="1"/>
      <c r="C23" s="1"/>
      <c r="D23" s="7"/>
    </row>
    <row r="24" spans="1:4" x14ac:dyDescent="0.2">
      <c r="B24" s="1"/>
      <c r="C24" s="1"/>
      <c r="D24" s="7"/>
    </row>
    <row r="25" spans="1:4" x14ac:dyDescent="0.2">
      <c r="B25" s="1"/>
      <c r="C25" s="1"/>
      <c r="D25" s="7"/>
    </row>
    <row r="26" spans="1:4" x14ac:dyDescent="0.2">
      <c r="B26" s="1"/>
      <c r="C26" s="1"/>
      <c r="D26" s="18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>
      <selection activeCell="D27" sqref="D27:D28"/>
    </sheetView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3.5703125" customWidth="1"/>
  </cols>
  <sheetData>
    <row r="1" spans="1:6" s="2" customFormat="1" x14ac:dyDescent="0.2">
      <c r="A1" s="2" t="s">
        <v>1</v>
      </c>
      <c r="B1" s="2" t="str">
        <f>+'Składka wg grup Działu I'!B1</f>
        <v>II kw. 2022 r. (tys. zł)</v>
      </c>
      <c r="C1" s="2" t="str">
        <f>+'Składka wg grup Działu I'!C1</f>
        <v>II kw. 2023 r. (tys. zł)</v>
      </c>
      <c r="D1" s="3" t="s">
        <v>11</v>
      </c>
    </row>
    <row r="2" spans="1:6" x14ac:dyDescent="0.2">
      <c r="A2" t="s">
        <v>28</v>
      </c>
      <c r="B2" s="16">
        <v>3537707.8929400006</v>
      </c>
      <c r="C2" s="16">
        <v>3322736.2295399993</v>
      </c>
      <c r="D2" s="4">
        <f>(C2-B2)/B2</f>
        <v>-6.0765803708386405E-2</v>
      </c>
      <c r="F2" s="1"/>
    </row>
    <row r="3" spans="1:6" x14ac:dyDescent="0.2">
      <c r="A3" t="s">
        <v>29</v>
      </c>
      <c r="B3" s="16">
        <v>63136.712300000007</v>
      </c>
      <c r="C3" s="16">
        <v>58908.130360000003</v>
      </c>
      <c r="D3" s="4">
        <f t="shared" ref="D3:D6" si="0">(C3-B3)/B3</f>
        <v>-6.6975010037068447E-2</v>
      </c>
      <c r="F3" s="1"/>
    </row>
    <row r="4" spans="1:6" ht="38.25" x14ac:dyDescent="0.2">
      <c r="A4" s="8" t="s">
        <v>30</v>
      </c>
      <c r="B4" s="16">
        <v>4922735.15656</v>
      </c>
      <c r="C4" s="16">
        <v>3336908.402890001</v>
      </c>
      <c r="D4" s="4">
        <f t="shared" si="0"/>
        <v>-0.32214342296207793</v>
      </c>
      <c r="F4" s="1"/>
    </row>
    <row r="5" spans="1:6" x14ac:dyDescent="0.2">
      <c r="A5" t="s">
        <v>31</v>
      </c>
      <c r="B5" s="16">
        <v>51302.966699999997</v>
      </c>
      <c r="C5" s="16">
        <v>54444.302179999999</v>
      </c>
      <c r="D5" s="4">
        <f t="shared" si="0"/>
        <v>6.123106872881879E-2</v>
      </c>
      <c r="F5" s="1"/>
    </row>
    <row r="6" spans="1:6" x14ac:dyDescent="0.2">
      <c r="A6" t="s">
        <v>32</v>
      </c>
      <c r="B6" s="16">
        <v>1417667.9984200001</v>
      </c>
      <c r="C6" s="16">
        <v>1681004.8100200004</v>
      </c>
      <c r="D6" s="4">
        <f t="shared" si="0"/>
        <v>0.18575351344143404</v>
      </c>
      <c r="F6" s="1"/>
    </row>
    <row r="7" spans="1:6" x14ac:dyDescent="0.2">
      <c r="A7" t="s">
        <v>34</v>
      </c>
      <c r="B7" s="16">
        <v>0</v>
      </c>
      <c r="C7" s="16">
        <v>0</v>
      </c>
      <c r="D7" s="19" t="s">
        <v>35</v>
      </c>
      <c r="F7" s="1"/>
    </row>
    <row r="8" spans="1:6" s="5" customFormat="1" x14ac:dyDescent="0.2">
      <c r="A8" s="5" t="s">
        <v>2</v>
      </c>
      <c r="B8" s="6">
        <f>SUM(B2:B7)</f>
        <v>9992550.7269200012</v>
      </c>
      <c r="C8" s="6">
        <f>SUM(C2:C7)</f>
        <v>8454001.8749899995</v>
      </c>
      <c r="D8" s="7">
        <f t="shared" ref="D8" si="1">(C8-B8)/B8</f>
        <v>-0.15396958133874072</v>
      </c>
      <c r="E8" s="10"/>
      <c r="F8" s="1"/>
    </row>
    <row r="9" spans="1:6" x14ac:dyDescent="0.2">
      <c r="B9" s="1"/>
      <c r="C9" s="1"/>
      <c r="D9" s="7"/>
      <c r="E9" s="1"/>
    </row>
    <row r="10" spans="1:6" x14ac:dyDescent="0.2">
      <c r="B10" s="1"/>
      <c r="C10" s="1"/>
      <c r="D10" s="7"/>
      <c r="E10" s="1"/>
    </row>
    <row r="11" spans="1:6" x14ac:dyDescent="0.2">
      <c r="B11" s="1"/>
      <c r="C11" s="1"/>
      <c r="D11" s="7"/>
    </row>
    <row r="12" spans="1:6" x14ac:dyDescent="0.2">
      <c r="B12" s="1"/>
      <c r="C12" s="1"/>
      <c r="D12" s="7"/>
    </row>
    <row r="13" spans="1:6" x14ac:dyDescent="0.2">
      <c r="B13" s="1"/>
      <c r="C13" s="1"/>
      <c r="D13" s="7"/>
    </row>
    <row r="14" spans="1:6" x14ac:dyDescent="0.2">
      <c r="B14" s="1"/>
      <c r="C14" s="13"/>
    </row>
    <row r="15" spans="1:6" x14ac:dyDescent="0.2">
      <c r="D15" s="11"/>
    </row>
    <row r="16" spans="1:6" x14ac:dyDescent="0.2">
      <c r="C16" s="1"/>
      <c r="D16" s="11"/>
      <c r="E16" s="10"/>
    </row>
    <row r="17" spans="2:5" x14ac:dyDescent="0.2">
      <c r="B17" s="1"/>
      <c r="C17" s="1"/>
      <c r="D17" s="11"/>
      <c r="E17" s="10"/>
    </row>
    <row r="18" spans="2:5" x14ac:dyDescent="0.2">
      <c r="C18" s="1"/>
      <c r="D18" s="11"/>
      <c r="E18" s="10"/>
    </row>
    <row r="19" spans="2:5" x14ac:dyDescent="0.2">
      <c r="D19" s="11"/>
      <c r="E19" s="10"/>
    </row>
    <row r="20" spans="2:5" x14ac:dyDescent="0.2">
      <c r="D20" s="11"/>
      <c r="E20" s="10"/>
    </row>
    <row r="21" spans="2:5" x14ac:dyDescent="0.2">
      <c r="D21" s="11"/>
      <c r="E21" s="10"/>
    </row>
    <row r="22" spans="2:5" x14ac:dyDescent="0.2">
      <c r="D22" s="11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H38"/>
  <sheetViews>
    <sheetView workbookViewId="0">
      <selection activeCell="C9" sqref="C9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5" max="5" width="9.85546875" bestFit="1" customWidth="1"/>
  </cols>
  <sheetData>
    <row r="1" spans="1:8" s="2" customFormat="1" x14ac:dyDescent="0.2">
      <c r="A1" s="9" t="s">
        <v>1</v>
      </c>
      <c r="B1" s="2" t="str">
        <f>+'Składka wg grup Działu I'!B1</f>
        <v>II kw. 2022 r. (tys. zł)</v>
      </c>
      <c r="C1" s="2" t="str">
        <f>+'Składka wg grup Działu I'!C1</f>
        <v>II kw. 2023 r. (tys. zł)</v>
      </c>
      <c r="D1" s="3" t="s">
        <v>11</v>
      </c>
    </row>
    <row r="2" spans="1:8" x14ac:dyDescent="0.2">
      <c r="A2" s="8" t="s">
        <v>18</v>
      </c>
      <c r="B2" s="25">
        <v>161008.08194999996</v>
      </c>
      <c r="C2" s="25">
        <v>182299.10309000005</v>
      </c>
      <c r="D2" s="4">
        <f>(C2-B2)/B2</f>
        <v>0.13223572930091718</v>
      </c>
      <c r="F2" s="39"/>
    </row>
    <row r="3" spans="1:8" x14ac:dyDescent="0.2">
      <c r="A3" s="8" t="s">
        <v>19</v>
      </c>
      <c r="B3" s="25">
        <v>196794.83202</v>
      </c>
      <c r="C3" s="25">
        <v>262915.64569000003</v>
      </c>
      <c r="D3" s="4">
        <f t="shared" ref="D3:D20" si="0">(C3-B3)/B3</f>
        <v>0.33598856733839566</v>
      </c>
      <c r="F3" s="39"/>
    </row>
    <row r="4" spans="1:8" x14ac:dyDescent="0.2">
      <c r="A4" s="8" t="s">
        <v>3</v>
      </c>
      <c r="B4" s="25">
        <v>3116178.6927100001</v>
      </c>
      <c r="C4" s="25">
        <v>3482323.1189600006</v>
      </c>
      <c r="D4" s="4">
        <f t="shared" si="0"/>
        <v>0.11749789160248099</v>
      </c>
      <c r="E4" s="1"/>
      <c r="F4" s="39"/>
    </row>
    <row r="5" spans="1:8" x14ac:dyDescent="0.2">
      <c r="A5" s="8" t="s">
        <v>4</v>
      </c>
      <c r="B5" s="25">
        <v>16849.433230000002</v>
      </c>
      <c r="C5" s="25">
        <v>19678.9388</v>
      </c>
      <c r="D5" s="4">
        <f t="shared" si="0"/>
        <v>0.16792882771642029</v>
      </c>
      <c r="F5" s="39"/>
    </row>
    <row r="6" spans="1:8" x14ac:dyDescent="0.2">
      <c r="A6" s="8" t="s">
        <v>5</v>
      </c>
      <c r="B6" s="25">
        <v>19944.911749999999</v>
      </c>
      <c r="C6" s="25">
        <v>11270.57337</v>
      </c>
      <c r="D6" s="4">
        <f t="shared" si="0"/>
        <v>-0.43491485391004547</v>
      </c>
      <c r="F6" s="39"/>
    </row>
    <row r="7" spans="1:8" x14ac:dyDescent="0.2">
      <c r="A7" s="8" t="s">
        <v>6</v>
      </c>
      <c r="B7" s="25">
        <v>18355.095269999998</v>
      </c>
      <c r="C7" s="25">
        <v>21617.780050000001</v>
      </c>
      <c r="D7" s="4">
        <f t="shared" si="0"/>
        <v>0.17775362818914989</v>
      </c>
      <c r="F7" s="39"/>
    </row>
    <row r="8" spans="1:8" x14ac:dyDescent="0.2">
      <c r="A8" s="8" t="s">
        <v>7</v>
      </c>
      <c r="B8" s="25">
        <v>39516.519990000001</v>
      </c>
      <c r="C8" s="25">
        <v>38439.845809999999</v>
      </c>
      <c r="D8" s="4">
        <f t="shared" si="0"/>
        <v>-2.7246179073270205E-2</v>
      </c>
      <c r="F8" s="39"/>
    </row>
    <row r="9" spans="1:8" x14ac:dyDescent="0.2">
      <c r="A9" s="8" t="s">
        <v>8</v>
      </c>
      <c r="B9" s="25">
        <v>1278374.7948899998</v>
      </c>
      <c r="C9" s="25">
        <v>1051292.79748</v>
      </c>
      <c r="D9" s="4">
        <f t="shared" si="0"/>
        <v>-0.17763335002982403</v>
      </c>
      <c r="F9" s="39"/>
    </row>
    <row r="10" spans="1:8" x14ac:dyDescent="0.2">
      <c r="A10" s="8" t="s">
        <v>9</v>
      </c>
      <c r="B10" s="25">
        <v>819932.83261999977</v>
      </c>
      <c r="C10" s="25">
        <v>760121.65360999992</v>
      </c>
      <c r="D10" s="4">
        <f t="shared" si="0"/>
        <v>-7.294643735497236E-2</v>
      </c>
      <c r="E10" s="1"/>
      <c r="F10" s="39"/>
    </row>
    <row r="11" spans="1:8" ht="25.5" x14ac:dyDescent="0.2">
      <c r="A11" s="14" t="s">
        <v>20</v>
      </c>
      <c r="B11" s="25">
        <v>4844700.4888899997</v>
      </c>
      <c r="C11" s="25">
        <v>5255820.7392600011</v>
      </c>
      <c r="D11" s="21">
        <f t="shared" si="0"/>
        <v>8.4859786753132355E-2</v>
      </c>
      <c r="E11" s="1"/>
      <c r="F11" s="39"/>
      <c r="H11" s="40"/>
    </row>
    <row r="12" spans="1:8" ht="25.5" x14ac:dyDescent="0.2">
      <c r="A12" s="8" t="s">
        <v>21</v>
      </c>
      <c r="B12" s="25">
        <v>9716.2528700000003</v>
      </c>
      <c r="C12" s="25">
        <v>3190.1107699999998</v>
      </c>
      <c r="D12" s="4">
        <f t="shared" si="0"/>
        <v>-0.67167273097123503</v>
      </c>
      <c r="F12" s="39"/>
    </row>
    <row r="13" spans="1:8" ht="25.5" x14ac:dyDescent="0.2">
      <c r="A13" s="8" t="s">
        <v>22</v>
      </c>
      <c r="B13" s="25">
        <v>2939.9129000000003</v>
      </c>
      <c r="C13" s="25">
        <v>3573.3514899999996</v>
      </c>
      <c r="D13" s="4">
        <f t="shared" si="0"/>
        <v>0.21546168595675036</v>
      </c>
      <c r="F13" s="39"/>
    </row>
    <row r="14" spans="1:8" x14ac:dyDescent="0.2">
      <c r="A14" s="8" t="s">
        <v>23</v>
      </c>
      <c r="B14" s="25">
        <v>614877.90693000006</v>
      </c>
      <c r="C14" s="25">
        <v>653453.63103999989</v>
      </c>
      <c r="D14" s="4">
        <f t="shared" si="0"/>
        <v>6.2737209574829367E-2</v>
      </c>
      <c r="F14" s="39"/>
    </row>
    <row r="15" spans="1:8" x14ac:dyDescent="0.2">
      <c r="A15" s="8" t="s">
        <v>24</v>
      </c>
      <c r="B15" s="25">
        <v>53052.358909999995</v>
      </c>
      <c r="C15" s="25">
        <v>127012.88803</v>
      </c>
      <c r="D15" s="4">
        <f t="shared" si="0"/>
        <v>1.3941044402091416</v>
      </c>
      <c r="F15" s="39"/>
    </row>
    <row r="16" spans="1:8" x14ac:dyDescent="0.2">
      <c r="A16" s="8" t="s">
        <v>25</v>
      </c>
      <c r="B16" s="25">
        <v>48366.749779999998</v>
      </c>
      <c r="C16" s="25">
        <v>125688.96288999997</v>
      </c>
      <c r="D16" s="4">
        <f t="shared" si="0"/>
        <v>1.5986646500272645</v>
      </c>
      <c r="F16" s="39"/>
    </row>
    <row r="17" spans="1:6" s="5" customFormat="1" x14ac:dyDescent="0.2">
      <c r="A17" s="12" t="s">
        <v>26</v>
      </c>
      <c r="B17" s="25">
        <v>106227.27105</v>
      </c>
      <c r="C17" s="25">
        <v>97998.667030000026</v>
      </c>
      <c r="D17" s="4">
        <f t="shared" si="0"/>
        <v>-7.7462255583378936E-2</v>
      </c>
      <c r="F17" s="39"/>
    </row>
    <row r="18" spans="1:6" x14ac:dyDescent="0.2">
      <c r="A18" t="s">
        <v>10</v>
      </c>
      <c r="B18" s="25">
        <v>6034.3448600000011</v>
      </c>
      <c r="C18" s="25">
        <v>5767.3815499999992</v>
      </c>
      <c r="D18" s="4">
        <f t="shared" si="0"/>
        <v>-4.4240645205683833E-2</v>
      </c>
      <c r="F18" s="39"/>
    </row>
    <row r="19" spans="1:6" x14ac:dyDescent="0.2">
      <c r="A19" t="s">
        <v>27</v>
      </c>
      <c r="B19" s="25">
        <v>410088.02353999997</v>
      </c>
      <c r="C19" s="25">
        <v>490193.89409000002</v>
      </c>
      <c r="D19" s="4">
        <f t="shared" si="0"/>
        <v>0.19533823460266581</v>
      </c>
      <c r="F19" s="39"/>
    </row>
    <row r="20" spans="1:6" x14ac:dyDescent="0.2">
      <c r="A20" s="12" t="s">
        <v>34</v>
      </c>
      <c r="B20" s="25">
        <v>751757.74371000007</v>
      </c>
      <c r="C20" s="25">
        <v>818032.86706999992</v>
      </c>
      <c r="D20" s="4">
        <f t="shared" si="0"/>
        <v>8.8160213731787382E-2</v>
      </c>
      <c r="F20" s="39"/>
    </row>
    <row r="21" spans="1:6" x14ac:dyDescent="0.2">
      <c r="A21" s="5" t="s">
        <v>2</v>
      </c>
      <c r="B21" s="6">
        <f>SUM(B2:B20)</f>
        <v>12514716.24787</v>
      </c>
      <c r="C21" s="6">
        <f>SUM(C2:C20)</f>
        <v>13410691.95008</v>
      </c>
      <c r="D21" s="7">
        <f>(C21-B21)/B21</f>
        <v>7.1593768844938413E-2</v>
      </c>
      <c r="E21" s="1"/>
      <c r="F21" s="39"/>
    </row>
    <row r="22" spans="1:6" x14ac:dyDescent="0.2">
      <c r="C22" s="1"/>
      <c r="D22" s="7"/>
    </row>
    <row r="23" spans="1:6" x14ac:dyDescent="0.2">
      <c r="B23" s="1"/>
      <c r="C23" s="1"/>
    </row>
    <row r="24" spans="1:6" x14ac:dyDescent="0.2">
      <c r="B24" s="1"/>
      <c r="C24" s="13"/>
      <c r="D24" s="7"/>
    </row>
    <row r="25" spans="1:6" x14ac:dyDescent="0.2">
      <c r="B25" s="15"/>
      <c r="C25" s="13"/>
      <c r="D25" s="7"/>
    </row>
    <row r="26" spans="1:6" x14ac:dyDescent="0.2">
      <c r="B26" s="41"/>
      <c r="C26" s="41"/>
      <c r="D26" s="7"/>
    </row>
    <row r="27" spans="1:6" x14ac:dyDescent="0.2">
      <c r="A27"/>
      <c r="B27" s="1"/>
      <c r="D27" s="1"/>
    </row>
    <row r="28" spans="1:6" x14ac:dyDescent="0.2">
      <c r="A28"/>
      <c r="B28" s="1"/>
      <c r="D28" s="1"/>
    </row>
    <row r="29" spans="1:6" x14ac:dyDescent="0.2">
      <c r="A29"/>
      <c r="B29" s="1"/>
      <c r="D29" s="1"/>
    </row>
    <row r="30" spans="1:6" x14ac:dyDescent="0.2">
      <c r="A30"/>
      <c r="B30" s="17"/>
      <c r="D30" s="1"/>
    </row>
    <row r="31" spans="1:6" x14ac:dyDescent="0.2">
      <c r="A31"/>
      <c r="B31" s="1"/>
      <c r="C31" s="13"/>
      <c r="D31" s="1"/>
    </row>
    <row r="32" spans="1:6" x14ac:dyDescent="0.2">
      <c r="A32"/>
      <c r="B32" s="1"/>
      <c r="D32" s="1"/>
    </row>
    <row r="33" spans="1:4" x14ac:dyDescent="0.2">
      <c r="A33"/>
      <c r="B33" s="15"/>
      <c r="D33" s="1"/>
    </row>
    <row r="34" spans="1:4" x14ac:dyDescent="0.2">
      <c r="A34"/>
      <c r="B34" s="1"/>
      <c r="D34" s="1"/>
    </row>
    <row r="35" spans="1:4" x14ac:dyDescent="0.2">
      <c r="A35"/>
      <c r="D35" s="1"/>
    </row>
    <row r="36" spans="1:4" x14ac:dyDescent="0.2">
      <c r="B36" s="1"/>
    </row>
    <row r="38" spans="1:4" x14ac:dyDescent="0.2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F9DD-882D-4A36-A22C-0F61A758CFFC}">
  <dimension ref="A1:E30"/>
  <sheetViews>
    <sheetView workbookViewId="0">
      <selection activeCell="B9" sqref="B9"/>
    </sheetView>
  </sheetViews>
  <sheetFormatPr defaultColWidth="8.7109375" defaultRowHeight="12.75" x14ac:dyDescent="0.2"/>
  <cols>
    <col min="1" max="1" width="42.5703125" style="32" customWidth="1"/>
    <col min="2" max="3" width="19.28515625" style="34" customWidth="1"/>
    <col min="4" max="4" width="19" style="31" customWidth="1"/>
    <col min="5" max="5" width="16.140625" style="32" customWidth="1"/>
    <col min="6" max="16384" width="8.7109375" style="32"/>
  </cols>
  <sheetData>
    <row r="1" spans="1:5" s="26" customFormat="1" x14ac:dyDescent="0.2">
      <c r="A1" s="26" t="s">
        <v>0</v>
      </c>
      <c r="B1" s="26" t="str">
        <f>+'Składka wg grup Działu I'!B1</f>
        <v>II kw. 2022 r. (tys. zł)</v>
      </c>
      <c r="C1" s="26" t="str">
        <f>+'Składka wg grup Działu I'!C1</f>
        <v>II kw. 2023 r. (tys. zł)</v>
      </c>
      <c r="D1" s="27" t="s">
        <v>11</v>
      </c>
    </row>
    <row r="2" spans="1:5" s="26" customFormat="1" x14ac:dyDescent="0.2">
      <c r="A2" s="26" t="s">
        <v>13</v>
      </c>
      <c r="B2" s="28"/>
      <c r="C2" s="28"/>
      <c r="D2" s="27"/>
    </row>
    <row r="3" spans="1:5" s="26" customFormat="1" x14ac:dyDescent="0.2">
      <c r="B3" s="28"/>
      <c r="C3" s="28"/>
      <c r="D3" s="27"/>
    </row>
    <row r="4" spans="1:5" x14ac:dyDescent="0.2">
      <c r="A4" s="29" t="s">
        <v>14</v>
      </c>
      <c r="B4" s="30">
        <v>2787184.6218599989</v>
      </c>
      <c r="C4" s="30">
        <v>2978222.5909999995</v>
      </c>
      <c r="D4" s="31">
        <f t="shared" ref="D4:D10" si="0">(C4-B4)/B4</f>
        <v>6.85415553895075E-2</v>
      </c>
    </row>
    <row r="5" spans="1:5" x14ac:dyDescent="0.2">
      <c r="A5" s="29" t="s">
        <v>15</v>
      </c>
      <c r="B5" s="30">
        <v>1034530.0448800006</v>
      </c>
      <c r="C5" s="30">
        <v>2037342.4524799995</v>
      </c>
      <c r="D5" s="31">
        <f t="shared" si="0"/>
        <v>0.969341018719586</v>
      </c>
    </row>
    <row r="6" spans="1:5" x14ac:dyDescent="0.2">
      <c r="A6" s="29" t="s">
        <v>16</v>
      </c>
      <c r="B6" s="33">
        <v>1008013.1702400002</v>
      </c>
      <c r="C6" s="33">
        <v>2215765.8322399999</v>
      </c>
      <c r="D6" s="31">
        <f t="shared" si="0"/>
        <v>1.1981516687053235</v>
      </c>
    </row>
    <row r="7" spans="1:5" x14ac:dyDescent="0.2">
      <c r="A7" s="29" t="s">
        <v>33</v>
      </c>
      <c r="B7" s="30">
        <v>151825.13372999997</v>
      </c>
      <c r="C7" s="30">
        <v>405165.76578999998</v>
      </c>
      <c r="D7" s="31">
        <f t="shared" si="0"/>
        <v>1.6686343416007214</v>
      </c>
    </row>
    <row r="8" spans="1:5" x14ac:dyDescent="0.2">
      <c r="A8" s="29" t="s">
        <v>17</v>
      </c>
      <c r="B8" s="30">
        <v>857138.04451000004</v>
      </c>
      <c r="C8" s="30">
        <v>1811090.8334499998</v>
      </c>
      <c r="D8" s="31">
        <f t="shared" si="0"/>
        <v>1.1129511693595935</v>
      </c>
      <c r="E8" s="34"/>
    </row>
    <row r="9" spans="1:5" ht="33.75" x14ac:dyDescent="0.2">
      <c r="A9" s="35" t="s">
        <v>36</v>
      </c>
      <c r="B9" s="42">
        <v>5338143.3977800021</v>
      </c>
      <c r="C9" s="30">
        <v>5352087.9796499982</v>
      </c>
      <c r="D9" s="31">
        <f t="shared" si="0"/>
        <v>2.6122531432548907E-3</v>
      </c>
      <c r="E9" s="34"/>
    </row>
    <row r="10" spans="1:5" ht="22.5" x14ac:dyDescent="0.2">
      <c r="A10" s="35" t="s">
        <v>37</v>
      </c>
      <c r="B10" s="42">
        <v>28452200.412269995</v>
      </c>
      <c r="C10" s="30">
        <v>30769481.929539993</v>
      </c>
      <c r="D10" s="31">
        <f t="shared" si="0"/>
        <v>8.1444720748932747E-2</v>
      </c>
    </row>
    <row r="12" spans="1:5" x14ac:dyDescent="0.2">
      <c r="A12" s="26" t="s">
        <v>0</v>
      </c>
      <c r="E12" s="34"/>
    </row>
    <row r="13" spans="1:5" x14ac:dyDescent="0.2">
      <c r="A13" s="26" t="s">
        <v>12</v>
      </c>
      <c r="B13" s="26" t="str">
        <f>+B1</f>
        <v>II kw. 2022 r. (tys. zł)</v>
      </c>
      <c r="C13" s="26" t="str">
        <f>+C1</f>
        <v>II kw. 2023 r. (tys. zł)</v>
      </c>
      <c r="D13" s="27" t="s">
        <v>11</v>
      </c>
      <c r="E13" s="34"/>
    </row>
    <row r="14" spans="1:5" x14ac:dyDescent="0.2">
      <c r="E14" s="34"/>
    </row>
    <row r="15" spans="1:5" x14ac:dyDescent="0.2">
      <c r="A15" s="29" t="s">
        <v>14</v>
      </c>
      <c r="B15" s="30">
        <v>5687763.6105799982</v>
      </c>
      <c r="C15" s="33">
        <v>6430332.4700200018</v>
      </c>
      <c r="D15" s="31">
        <f t="shared" ref="D15:D21" si="1">(C15-B15)/B15</f>
        <v>0.13055550657181436</v>
      </c>
      <c r="E15" s="36"/>
    </row>
    <row r="16" spans="1:5" x14ac:dyDescent="0.2">
      <c r="A16" s="29" t="s">
        <v>15</v>
      </c>
      <c r="B16" s="30">
        <v>1366735.3728000009</v>
      </c>
      <c r="C16" s="33">
        <v>1547247.2244800013</v>
      </c>
      <c r="D16" s="31">
        <f t="shared" si="1"/>
        <v>0.13207520290499955</v>
      </c>
      <c r="E16" s="34"/>
    </row>
    <row r="17" spans="1:5" x14ac:dyDescent="0.2">
      <c r="A17" s="29" t="s">
        <v>16</v>
      </c>
      <c r="B17" s="30">
        <v>1847104.9445299995</v>
      </c>
      <c r="C17" s="33">
        <v>4403500.3960100021</v>
      </c>
      <c r="D17" s="31">
        <f t="shared" si="1"/>
        <v>1.3840011955197726</v>
      </c>
      <c r="E17" s="34"/>
    </row>
    <row r="18" spans="1:5" x14ac:dyDescent="0.2">
      <c r="A18" s="29" t="s">
        <v>33</v>
      </c>
      <c r="B18" s="30">
        <v>429299.07077000017</v>
      </c>
      <c r="C18" s="33">
        <v>517684.33118000004</v>
      </c>
      <c r="D18" s="31">
        <f t="shared" si="1"/>
        <v>0.20588272006149499</v>
      </c>
      <c r="E18" s="34"/>
    </row>
    <row r="19" spans="1:5" x14ac:dyDescent="0.2">
      <c r="A19" s="29" t="s">
        <v>17</v>
      </c>
      <c r="B19" s="30">
        <v>1417805.8737599996</v>
      </c>
      <c r="C19" s="33">
        <v>3885816.0648300005</v>
      </c>
      <c r="D19" s="31">
        <f t="shared" si="1"/>
        <v>1.7407250433551069</v>
      </c>
      <c r="E19" s="34"/>
    </row>
    <row r="20" spans="1:5" ht="33.75" x14ac:dyDescent="0.2">
      <c r="A20" s="35" t="s">
        <v>36</v>
      </c>
      <c r="B20" s="42">
        <v>10728114.04795</v>
      </c>
      <c r="C20" s="30">
        <v>12222335.722320003</v>
      </c>
      <c r="D20" s="31">
        <f t="shared" si="1"/>
        <v>0.13928092744833653</v>
      </c>
      <c r="E20" s="36"/>
    </row>
    <row r="21" spans="1:5" ht="22.5" x14ac:dyDescent="0.2">
      <c r="A21" s="35" t="s">
        <v>37</v>
      </c>
      <c r="B21" s="42">
        <v>53529650.936050013</v>
      </c>
      <c r="C21" s="30">
        <v>60109801.557939984</v>
      </c>
      <c r="D21" s="31">
        <f t="shared" si="1"/>
        <v>0.12292534150374052</v>
      </c>
      <c r="E21" s="34"/>
    </row>
    <row r="22" spans="1:5" x14ac:dyDescent="0.2">
      <c r="A22" s="29"/>
      <c r="B22" s="33"/>
      <c r="C22" s="33"/>
    </row>
    <row r="23" spans="1:5" x14ac:dyDescent="0.2">
      <c r="B23" s="33"/>
      <c r="E23" s="37"/>
    </row>
    <row r="24" spans="1:5" x14ac:dyDescent="0.2">
      <c r="B24" s="38"/>
      <c r="C24" s="33"/>
      <c r="E24" s="34"/>
    </row>
    <row r="25" spans="1:5" x14ac:dyDescent="0.2">
      <c r="A25" s="29"/>
      <c r="E25" s="34"/>
    </row>
    <row r="26" spans="1:5" x14ac:dyDescent="0.2">
      <c r="A26" s="29"/>
      <c r="B26" s="33"/>
      <c r="C26" s="33"/>
      <c r="E26" s="34"/>
    </row>
    <row r="27" spans="1:5" x14ac:dyDescent="0.2">
      <c r="A27" s="29"/>
      <c r="E27" s="34"/>
    </row>
    <row r="28" spans="1:5" x14ac:dyDescent="0.2">
      <c r="A28" s="29"/>
    </row>
    <row r="29" spans="1:5" x14ac:dyDescent="0.2">
      <c r="B29" s="33"/>
      <c r="C29" s="33"/>
    </row>
    <row r="30" spans="1:5" x14ac:dyDescent="0.2">
      <c r="B30" s="38"/>
      <c r="C30" s="38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Rafał Socha</cp:lastModifiedBy>
  <cp:lastPrinted>2023-05-19T13:55:16Z</cp:lastPrinted>
  <dcterms:created xsi:type="dcterms:W3CDTF">2010-03-12T15:49:31Z</dcterms:created>
  <dcterms:modified xsi:type="dcterms:W3CDTF">2023-08-31T09:14:13Z</dcterms:modified>
</cp:coreProperties>
</file>