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Sprawozdania_finansowe\2022_Q4\Analizy\Press release\"/>
    </mc:Choice>
  </mc:AlternateContent>
  <xr:revisionPtr revIDLastSave="0" documentId="13_ncr:1_{8BAD53D6-EBDC-465A-BC1A-A48C0A9C27B4}" xr6:coauthVersionLast="47" xr6:coauthVersionMax="47" xr10:uidLastSave="{00000000-0000-0000-0000-000000000000}"/>
  <bookViews>
    <workbookView xWindow="-120" yWindow="-120" windowWidth="29040" windowHeight="15840" tabRatio="859" xr2:uid="{00000000-000D-0000-FFFF-FFFF00000000}"/>
  </bookViews>
  <sheets>
    <sheet name="Składka wg grup Działu I" sheetId="9" r:id="rId1"/>
    <sheet name="Składka wg grup Działu II" sheetId="4" r:id="rId2"/>
    <sheet name="Odszk&amp;Świadczenia Dział I" sheetId="7" r:id="rId3"/>
    <sheet name="Odszkodowania Dział II" sheetId="6" r:id="rId4"/>
    <sheet name="Zyski, koszty, aktywa" sheetId="13" r:id="rId5"/>
    <sheet name="Arkusz2" sheetId="12" state="hidden" r:id="rId6"/>
  </sheets>
  <calcPr calcId="181029"/>
</workbook>
</file>

<file path=xl/calcChain.xml><?xml version="1.0" encoding="utf-8"?>
<calcChain xmlns="http://schemas.openxmlformats.org/spreadsheetml/2006/main">
  <c r="D4" i="13" l="1"/>
  <c r="D5" i="13"/>
  <c r="D6" i="13"/>
  <c r="D8" i="13"/>
  <c r="D16" i="13"/>
  <c r="D17" i="13"/>
  <c r="D20" i="13"/>
  <c r="C13" i="13"/>
  <c r="D19" i="13"/>
  <c r="D7" i="13"/>
  <c r="C1" i="13"/>
  <c r="B1" i="13"/>
  <c r="B13" i="13" s="1"/>
  <c r="D18" i="13" l="1"/>
  <c r="D15" i="13"/>
  <c r="D21" i="13"/>
  <c r="D9" i="13"/>
  <c r="B21" i="6"/>
  <c r="C21" i="6"/>
  <c r="D10" i="13"/>
  <c r="C1" i="4"/>
  <c r="C1" i="6"/>
  <c r="C1" i="7"/>
  <c r="B1" i="4"/>
  <c r="B1" i="6"/>
  <c r="B1" i="7"/>
  <c r="D6" i="9" l="1"/>
  <c r="B8" i="9"/>
  <c r="D2" i="9"/>
  <c r="D4" i="9"/>
  <c r="D3" i="9"/>
  <c r="D5" i="9" l="1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" i="6"/>
  <c r="D3" i="4"/>
  <c r="D4" i="4"/>
  <c r="D5" i="4"/>
  <c r="D6" i="4"/>
  <c r="D7" i="4"/>
  <c r="D8" i="4"/>
  <c r="D9" i="4"/>
  <c r="D10" i="4"/>
  <c r="D11" i="4"/>
  <c r="D13" i="4"/>
  <c r="D14" i="4"/>
  <c r="D15" i="4"/>
  <c r="D16" i="4"/>
  <c r="D17" i="4"/>
  <c r="D18" i="4"/>
  <c r="D19" i="4"/>
  <c r="D20" i="4"/>
  <c r="D2" i="4"/>
  <c r="D3" i="7" l="1"/>
  <c r="D4" i="7"/>
  <c r="D5" i="7"/>
  <c r="D6" i="7"/>
  <c r="D2" i="7"/>
  <c r="C21" i="4"/>
  <c r="B8" i="7" l="1"/>
  <c r="C8" i="7"/>
  <c r="B21" i="4"/>
  <c r="C8" i="9"/>
  <c r="D21" i="4" l="1"/>
  <c r="D8" i="9"/>
  <c r="D21" i="6"/>
  <c r="D8" i="7"/>
</calcChain>
</file>

<file path=xl/sharedStrings.xml><?xml version="1.0" encoding="utf-8"?>
<sst xmlns="http://schemas.openxmlformats.org/spreadsheetml/2006/main" count="87" uniqueCount="40">
  <si>
    <t>Wielkość</t>
  </si>
  <si>
    <t>Grupa</t>
  </si>
  <si>
    <t>SUMA:</t>
  </si>
  <si>
    <t>casco pojazdów lądowych</t>
  </si>
  <si>
    <t>casco pojazdów szynowych</t>
  </si>
  <si>
    <t>casco statków powietrznych</t>
  </si>
  <si>
    <t>żeglugi morskiej i śródlądowej</t>
  </si>
  <si>
    <t>przedmiotów w transporcie</t>
  </si>
  <si>
    <t>szkód spowodowanych żywiołami</t>
  </si>
  <si>
    <t>pozostałych szkód rzeczowych</t>
  </si>
  <si>
    <t>ochrony prawnej</t>
  </si>
  <si>
    <t>Różnica rok do roku</t>
  </si>
  <si>
    <t>Dział II</t>
  </si>
  <si>
    <t>Dział I</t>
  </si>
  <si>
    <t>Koszty działalności ubezpieczeniowej</t>
  </si>
  <si>
    <t>Wynik techniczny</t>
  </si>
  <si>
    <t>Wynik finansowy brutto</t>
  </si>
  <si>
    <t>Wynik finansowy netto</t>
  </si>
  <si>
    <t>wypadku</t>
  </si>
  <si>
    <t>choroby</t>
  </si>
  <si>
    <t xml:space="preserve">odpowiedzialności cywilnej wynikającej
z posiadania pojazdów lądowych   </t>
  </si>
  <si>
    <t>odpowiedzialności cywilnej wynikającej
z posiadania pojazdów powietrznych</t>
  </si>
  <si>
    <t>odpowiedzialności cywilnej
za żeglugę morską i śródlądową</t>
  </si>
  <si>
    <t>odpowiedzialności cywilnej ogólnej</t>
  </si>
  <si>
    <t>kredytu</t>
  </si>
  <si>
    <t>gwarancji</t>
  </si>
  <si>
    <t>różnych ryzyk finansowych</t>
  </si>
  <si>
    <t>świadczenia pomocy</t>
  </si>
  <si>
    <t>na życie</t>
  </si>
  <si>
    <t>posagowe</t>
  </si>
  <si>
    <t>związane z ubezpieczeniowym funduszem kapitałowym</t>
  </si>
  <si>
    <t>rentowe</t>
  </si>
  <si>
    <t>wypadkowe</t>
  </si>
  <si>
    <t>Podatek dochodowy</t>
  </si>
  <si>
    <t>reasekuracja czynna</t>
  </si>
  <si>
    <t>-</t>
  </si>
  <si>
    <t>Udziały, akcje oraz inne papiery wartościowe o zmiennej kwocie dochodu oraz jednostki uczestnictwa i certyfikaty inwestycyjne w funduszach inwestycyjnych</t>
  </si>
  <si>
    <t>Dłużne papiery wartościowe i inne papiery wartościowe o stałej kwocie dochodu</t>
  </si>
  <si>
    <t>IV kw. 2021 r. (tys. zł)</t>
  </si>
  <si>
    <t>IV kw. 2022 r. (tys.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</si>
</sst>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000"/>
    <numFmt numFmtId="165" formatCode="#,##0.000"/>
    <numFmt numFmtId="166" formatCode="#,##0.0"/>
    <numFmt numFmtId="167" formatCode="0.0%"/>
    <numFmt numFmtId="168" formatCode="_-* #,##0_-;\-* #,##0_-;_-* &quot;-&quot;??_-;_-@_-"/>
  </numFmts>
  <fonts count="8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6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7" fillId="0" borderId="0"/>
    <xf numFmtId="9" fontId="6" fillId="0" borderId="0" applyFont="0" applyFill="0" applyBorder="0" applyAlignment="0" applyProtection="0"/>
  </cellStyleXfs>
  <cellXfs count="42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0" fillId="0" borderId="0" xfId="0" applyNumberFormat="1"/>
    <xf numFmtId="0" fontId="2" fillId="0" borderId="0" xfId="0" applyFont="1"/>
    <xf numFmtId="3" fontId="2" fillId="0" borderId="0" xfId="0" applyNumberFormat="1" applyFont="1"/>
    <xf numFmtId="10" fontId="2" fillId="0" borderId="0" xfId="0" applyNumberFormat="1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2" fontId="0" fillId="0" borderId="0" xfId="0" applyNumberFormat="1"/>
    <xf numFmtId="1" fontId="0" fillId="0" borderId="0" xfId="0" applyNumberFormat="1"/>
    <xf numFmtId="0" fontId="3" fillId="0" borderId="0" xfId="0" applyFont="1" applyAlignment="1">
      <alignment wrapText="1"/>
    </xf>
    <xf numFmtId="4" fontId="0" fillId="0" borderId="0" xfId="0" applyNumberFormat="1"/>
    <xf numFmtId="49" fontId="4" fillId="0" borderId="0" xfId="0" applyNumberFormat="1" applyFont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165" fontId="0" fillId="0" borderId="0" xfId="0" applyNumberFormat="1"/>
    <xf numFmtId="2" fontId="2" fillId="0" borderId="0" xfId="0" applyNumberFormat="1" applyFont="1"/>
    <xf numFmtId="10" fontId="3" fillId="0" borderId="0" xfId="0" applyNumberFormat="1" applyFont="1" applyAlignment="1">
      <alignment horizontal="right"/>
    </xf>
    <xf numFmtId="10" fontId="0" fillId="0" borderId="0" xfId="0" applyNumberFormat="1" applyAlignment="1">
      <alignment horizontal="right"/>
    </xf>
    <xf numFmtId="167" fontId="0" fillId="0" borderId="0" xfId="0" applyNumberFormat="1"/>
    <xf numFmtId="167" fontId="3" fillId="0" borderId="0" xfId="0" applyNumberFormat="1" applyFont="1"/>
    <xf numFmtId="167" fontId="3" fillId="0" borderId="0" xfId="0" applyNumberFormat="1" applyFont="1" applyAlignment="1">
      <alignment horizontal="right"/>
    </xf>
    <xf numFmtId="167" fontId="2" fillId="0" borderId="0" xfId="0" applyNumberFormat="1" applyFont="1"/>
    <xf numFmtId="168" fontId="0" fillId="0" borderId="0" xfId="1" applyNumberFormat="1" applyFont="1"/>
    <xf numFmtId="0" fontId="2" fillId="0" borderId="0" xfId="2" applyFont="1" applyAlignment="1">
      <alignment horizontal="center"/>
    </xf>
    <xf numFmtId="10" fontId="2" fillId="0" borderId="0" xfId="2" applyNumberFormat="1" applyFont="1" applyAlignment="1">
      <alignment horizontal="center"/>
    </xf>
    <xf numFmtId="3" fontId="2" fillId="0" borderId="0" xfId="2" applyNumberFormat="1" applyFont="1" applyAlignment="1">
      <alignment horizontal="center"/>
    </xf>
    <xf numFmtId="0" fontId="3" fillId="0" borderId="0" xfId="2" applyFont="1"/>
    <xf numFmtId="3" fontId="6" fillId="0" borderId="0" xfId="2" applyNumberFormat="1" applyAlignment="1">
      <alignment vertical="center" wrapText="1"/>
    </xf>
    <xf numFmtId="10" fontId="6" fillId="0" borderId="0" xfId="2" applyNumberFormat="1"/>
    <xf numFmtId="0" fontId="6" fillId="0" borderId="0" xfId="2"/>
    <xf numFmtId="3" fontId="3" fillId="0" borderId="0" xfId="2" applyNumberFormat="1" applyFont="1" applyAlignment="1">
      <alignment vertical="center" wrapText="1"/>
    </xf>
    <xf numFmtId="3" fontId="6" fillId="0" borderId="0" xfId="2" applyNumberFormat="1"/>
    <xf numFmtId="0" fontId="5" fillId="0" borderId="0" xfId="2" applyFont="1" applyAlignment="1">
      <alignment wrapText="1"/>
    </xf>
    <xf numFmtId="164" fontId="6" fillId="0" borderId="0" xfId="2" applyNumberFormat="1"/>
    <xf numFmtId="166" fontId="6" fillId="0" borderId="0" xfId="2" applyNumberFormat="1"/>
    <xf numFmtId="3" fontId="2" fillId="0" borderId="0" xfId="2" applyNumberFormat="1" applyFont="1"/>
    <xf numFmtId="167" fontId="0" fillId="0" borderId="0" xfId="4" applyNumberFormat="1" applyFont="1"/>
    <xf numFmtId="166" fontId="0" fillId="0" borderId="0" xfId="0" applyNumberFormat="1"/>
    <xf numFmtId="168" fontId="0" fillId="0" borderId="0" xfId="0" applyNumberFormat="1"/>
  </cellXfs>
  <cellStyles count="5">
    <cellStyle name="Dziesiętny" xfId="1" builtinId="3"/>
    <cellStyle name="Normalny" xfId="0" builtinId="0"/>
    <cellStyle name="Normalny 2" xfId="3" xr:uid="{B19C8B50-819D-4673-A429-FE09F970890B}"/>
    <cellStyle name="Normalny 6" xfId="2" xr:uid="{B759B7BF-CF15-4EA9-88F3-0816385BDC3C}"/>
    <cellStyle name="Procentowy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>
      <selection activeCell="B3" sqref="B3"/>
    </sheetView>
  </sheetViews>
  <sheetFormatPr defaultRowHeight="12.75" x14ac:dyDescent="0.2"/>
  <cols>
    <col min="1" max="1" width="26.42578125" customWidth="1"/>
    <col min="2" max="2" width="19" customWidth="1"/>
    <col min="3" max="3" width="18.42578125" customWidth="1"/>
    <col min="4" max="4" width="20" style="4" customWidth="1"/>
    <col min="5" max="5" width="16" customWidth="1"/>
  </cols>
  <sheetData>
    <row r="1" spans="1:5" s="2" customFormat="1" x14ac:dyDescent="0.2">
      <c r="A1" s="2" t="s">
        <v>1</v>
      </c>
      <c r="B1" s="2" t="s">
        <v>38</v>
      </c>
      <c r="C1" s="2" t="s">
        <v>39</v>
      </c>
      <c r="D1" s="3" t="s">
        <v>11</v>
      </c>
    </row>
    <row r="2" spans="1:5" x14ac:dyDescent="0.2">
      <c r="A2" t="s">
        <v>28</v>
      </c>
      <c r="B2" s="15">
        <v>9060174.0491899978</v>
      </c>
      <c r="C2" s="15">
        <v>9728358.3027099986</v>
      </c>
      <c r="D2" s="22">
        <f>(C2-B2)/B2</f>
        <v>7.3749604576276107E-2</v>
      </c>
    </row>
    <row r="3" spans="1:5" x14ac:dyDescent="0.2">
      <c r="A3" t="s">
        <v>29</v>
      </c>
      <c r="B3" s="15">
        <v>106692.38359</v>
      </c>
      <c r="C3" s="15">
        <v>103310.62725999999</v>
      </c>
      <c r="D3" s="22">
        <f t="shared" ref="D3:D6" si="0">(C3-B3)/B3</f>
        <v>-3.1696323731931014E-2</v>
      </c>
    </row>
    <row r="4" spans="1:5" ht="38.25" x14ac:dyDescent="0.2">
      <c r="A4" s="8" t="s">
        <v>30</v>
      </c>
      <c r="B4" s="15">
        <v>5700455.1612899993</v>
      </c>
      <c r="C4" s="15">
        <v>4049668.55694</v>
      </c>
      <c r="D4" s="22">
        <f t="shared" si="0"/>
        <v>-0.28958856049951459</v>
      </c>
    </row>
    <row r="5" spans="1:5" x14ac:dyDescent="0.2">
      <c r="A5" t="s">
        <v>31</v>
      </c>
      <c r="B5" s="15">
        <v>161002.97897</v>
      </c>
      <c r="C5" s="15">
        <v>141017.89604000002</v>
      </c>
      <c r="D5" s="22">
        <f t="shared" si="0"/>
        <v>-0.12412865313333013</v>
      </c>
    </row>
    <row r="6" spans="1:5" x14ac:dyDescent="0.2">
      <c r="A6" t="s">
        <v>32</v>
      </c>
      <c r="B6" s="15">
        <v>7091625.93365</v>
      </c>
      <c r="C6" s="15">
        <v>7521170.5456900001</v>
      </c>
      <c r="D6" s="22">
        <f t="shared" si="0"/>
        <v>6.0570680977657977E-2</v>
      </c>
    </row>
    <row r="7" spans="1:5" x14ac:dyDescent="0.2">
      <c r="A7" t="s">
        <v>34</v>
      </c>
      <c r="B7" s="15">
        <v>4.81325</v>
      </c>
      <c r="C7" s="15">
        <v>13.31305</v>
      </c>
      <c r="D7" s="23" t="s">
        <v>35</v>
      </c>
    </row>
    <row r="8" spans="1:5" s="5" customFormat="1" x14ac:dyDescent="0.2">
      <c r="A8" s="5" t="s">
        <v>2</v>
      </c>
      <c r="B8" s="6">
        <f>SUM(B2:B7)</f>
        <v>22119955.319939997</v>
      </c>
      <c r="C8" s="6">
        <f>SUM(C2:C7)</f>
        <v>21543539.241690002</v>
      </c>
      <c r="D8" s="24">
        <f t="shared" ref="D8" si="1">(C8-B8)/B8</f>
        <v>-2.6058645684984064E-2</v>
      </c>
      <c r="E8" s="6"/>
    </row>
    <row r="9" spans="1:5" x14ac:dyDescent="0.2">
      <c r="B9" s="1"/>
      <c r="C9" s="1"/>
      <c r="D9" s="7"/>
    </row>
    <row r="10" spans="1:5" x14ac:dyDescent="0.2">
      <c r="B10" s="1"/>
      <c r="C10" s="1"/>
      <c r="D10" s="7"/>
      <c r="E10" s="1"/>
    </row>
    <row r="11" spans="1:5" x14ac:dyDescent="0.2">
      <c r="B11" s="1"/>
      <c r="C11" s="1"/>
      <c r="D11" s="7"/>
      <c r="E11" s="1"/>
    </row>
    <row r="12" spans="1:5" x14ac:dyDescent="0.2">
      <c r="B12" s="10"/>
      <c r="C12" s="10"/>
      <c r="D12" s="7"/>
    </row>
    <row r="13" spans="1:5" x14ac:dyDescent="0.2">
      <c r="B13" s="1"/>
      <c r="C13" s="10"/>
      <c r="D13" s="7"/>
    </row>
    <row r="14" spans="1:5" x14ac:dyDescent="0.2">
      <c r="B14" s="10"/>
      <c r="C14" s="10"/>
      <c r="D14" s="7"/>
    </row>
    <row r="15" spans="1:5" x14ac:dyDescent="0.2">
      <c r="B15" s="1"/>
      <c r="C15" s="10"/>
      <c r="D15" s="7"/>
    </row>
    <row r="16" spans="1:5" x14ac:dyDescent="0.2">
      <c r="B16" s="1"/>
      <c r="C16" s="10"/>
      <c r="D16" s="7"/>
    </row>
    <row r="17" spans="2:4" x14ac:dyDescent="0.2">
      <c r="B17" s="1"/>
      <c r="C17" s="10"/>
      <c r="D17" s="7"/>
    </row>
    <row r="18" spans="2:4" x14ac:dyDescent="0.2">
      <c r="B18" s="1"/>
      <c r="C18" s="10"/>
      <c r="D18"/>
    </row>
    <row r="19" spans="2:4" x14ac:dyDescent="0.2">
      <c r="B19" s="1"/>
      <c r="C19" s="10"/>
      <c r="D19"/>
    </row>
    <row r="20" spans="2:4" x14ac:dyDescent="0.2">
      <c r="C20" s="10"/>
      <c r="D20"/>
    </row>
  </sheetData>
  <phoneticPr fontId="1" type="noConversion"/>
  <pageMargins left="0.75" right="0.75" top="1" bottom="1" header="0.5" footer="0.5"/>
  <pageSetup paperSize="9" orientation="portrait" horizontalDpi="30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/>
  <dimension ref="A1:E26"/>
  <sheetViews>
    <sheetView workbookViewId="0">
      <selection activeCell="C9" sqref="C9:C10"/>
    </sheetView>
  </sheetViews>
  <sheetFormatPr defaultRowHeight="12.75" x14ac:dyDescent="0.2"/>
  <cols>
    <col min="1" max="1" width="33.7109375" customWidth="1"/>
    <col min="2" max="3" width="19" customWidth="1"/>
    <col min="4" max="4" width="19.42578125" style="4" customWidth="1"/>
    <col min="5" max="5" width="8.85546875" bestFit="1" customWidth="1"/>
  </cols>
  <sheetData>
    <row r="1" spans="1:5" s="2" customFormat="1" x14ac:dyDescent="0.2">
      <c r="A1" s="2" t="s">
        <v>1</v>
      </c>
      <c r="B1" s="2" t="str">
        <f>+'Składka wg grup Działu I'!B1</f>
        <v>IV kw. 2021 r. (tys. zł)</v>
      </c>
      <c r="C1" s="2" t="str">
        <f>+'Składka wg grup Działu I'!C1</f>
        <v>IV kw. 2022 r. (tys. zł)</v>
      </c>
      <c r="D1" s="3" t="s">
        <v>11</v>
      </c>
    </row>
    <row r="2" spans="1:5" x14ac:dyDescent="0.2">
      <c r="A2" s="8" t="s">
        <v>18</v>
      </c>
      <c r="B2" s="1">
        <v>1981788.10323</v>
      </c>
      <c r="C2" s="1">
        <v>1728873.5382499998</v>
      </c>
      <c r="D2" s="4">
        <f>(C2-B2)/B2</f>
        <v>-0.12761937795861711</v>
      </c>
    </row>
    <row r="3" spans="1:5" x14ac:dyDescent="0.2">
      <c r="A3" s="8" t="s">
        <v>19</v>
      </c>
      <c r="B3" s="1">
        <v>1043287.0724299999</v>
      </c>
      <c r="C3" s="1">
        <v>1076801.8239300002</v>
      </c>
      <c r="D3" s="4">
        <f t="shared" ref="D3:D20" si="0">(C3-B3)/B3</f>
        <v>3.2124189387239765E-2</v>
      </c>
    </row>
    <row r="4" spans="1:5" x14ac:dyDescent="0.2">
      <c r="A4" s="8" t="s">
        <v>3</v>
      </c>
      <c r="B4" s="1">
        <v>9697614.6627400033</v>
      </c>
      <c r="C4" s="1">
        <v>11005091.115159998</v>
      </c>
      <c r="D4" s="4">
        <f t="shared" si="0"/>
        <v>0.13482454169307803</v>
      </c>
      <c r="E4" s="1"/>
    </row>
    <row r="5" spans="1:5" x14ac:dyDescent="0.2">
      <c r="A5" s="8" t="s">
        <v>4</v>
      </c>
      <c r="B5" s="1">
        <v>92972.79389999999</v>
      </c>
      <c r="C5" s="1">
        <v>95186.266790000009</v>
      </c>
      <c r="D5" s="4">
        <f t="shared" si="0"/>
        <v>2.3807748451453382E-2</v>
      </c>
    </row>
    <row r="6" spans="1:5" x14ac:dyDescent="0.2">
      <c r="A6" s="8" t="s">
        <v>5</v>
      </c>
      <c r="B6" s="1">
        <v>53959.265610000002</v>
      </c>
      <c r="C6" s="1">
        <v>58225.028989999999</v>
      </c>
      <c r="D6" s="4">
        <f t="shared" si="0"/>
        <v>7.9055252731413089E-2</v>
      </c>
    </row>
    <row r="7" spans="1:5" x14ac:dyDescent="0.2">
      <c r="A7" s="8" t="s">
        <v>6</v>
      </c>
      <c r="B7" s="1">
        <v>115485.49971</v>
      </c>
      <c r="C7" s="1">
        <v>138645.44456999999</v>
      </c>
      <c r="D7" s="4">
        <f t="shared" si="0"/>
        <v>0.20054418016251219</v>
      </c>
    </row>
    <row r="8" spans="1:5" x14ac:dyDescent="0.2">
      <c r="A8" s="8" t="s">
        <v>7</v>
      </c>
      <c r="B8" s="1">
        <v>182277.40562000001</v>
      </c>
      <c r="C8" s="1">
        <v>233696.84574999998</v>
      </c>
      <c r="D8" s="4">
        <f t="shared" si="0"/>
        <v>0.28209442610345165</v>
      </c>
    </row>
    <row r="9" spans="1:5" x14ac:dyDescent="0.2">
      <c r="A9" s="8" t="s">
        <v>8</v>
      </c>
      <c r="B9" s="1">
        <v>4414609.1085700002</v>
      </c>
      <c r="C9" s="1">
        <v>5104253.6908</v>
      </c>
      <c r="D9" s="4">
        <f t="shared" si="0"/>
        <v>0.15621871954443381</v>
      </c>
      <c r="E9" s="1"/>
    </row>
    <row r="10" spans="1:5" x14ac:dyDescent="0.2">
      <c r="A10" s="8" t="s">
        <v>9</v>
      </c>
      <c r="B10" s="1">
        <v>4472245.1133399997</v>
      </c>
      <c r="C10" s="1">
        <v>5374519.5838900004</v>
      </c>
      <c r="D10" s="4">
        <f t="shared" si="0"/>
        <v>0.20174978063225082</v>
      </c>
    </row>
    <row r="11" spans="1:5" ht="38.25" x14ac:dyDescent="0.2">
      <c r="A11" s="14" t="s">
        <v>20</v>
      </c>
      <c r="B11" s="1">
        <v>14927006.379260002</v>
      </c>
      <c r="C11" s="1">
        <v>15046298.07027</v>
      </c>
      <c r="D11" s="4">
        <f t="shared" si="0"/>
        <v>7.9916687900492573E-3</v>
      </c>
    </row>
    <row r="12" spans="1:5" ht="38.25" x14ac:dyDescent="0.2">
      <c r="A12" s="8" t="s">
        <v>21</v>
      </c>
      <c r="B12" s="1">
        <v>19059.816199999997</v>
      </c>
      <c r="C12" s="1">
        <v>31003.658219999998</v>
      </c>
      <c r="D12" s="20" t="s">
        <v>35</v>
      </c>
    </row>
    <row r="13" spans="1:5" ht="25.5" x14ac:dyDescent="0.2">
      <c r="A13" s="8" t="s">
        <v>22</v>
      </c>
      <c r="B13" s="1">
        <v>21218.401109999999</v>
      </c>
      <c r="C13" s="1">
        <v>35875.717049999999</v>
      </c>
      <c r="D13" s="4">
        <f t="shared" si="0"/>
        <v>0.6907832434693757</v>
      </c>
    </row>
    <row r="14" spans="1:5" x14ac:dyDescent="0.2">
      <c r="A14" s="8" t="s">
        <v>23</v>
      </c>
      <c r="B14" s="1">
        <v>2809700.3365000002</v>
      </c>
      <c r="C14" s="1">
        <v>3114887.5758699994</v>
      </c>
      <c r="D14" s="4">
        <f t="shared" si="0"/>
        <v>0.10861914183708506</v>
      </c>
    </row>
    <row r="15" spans="1:5" x14ac:dyDescent="0.2">
      <c r="A15" s="8" t="s">
        <v>24</v>
      </c>
      <c r="B15" s="1">
        <v>592275.65296000009</v>
      </c>
      <c r="C15" s="1">
        <v>676010.68085000012</v>
      </c>
      <c r="D15" s="4">
        <f t="shared" si="0"/>
        <v>0.14137847380948335</v>
      </c>
    </row>
    <row r="16" spans="1:5" x14ac:dyDescent="0.2">
      <c r="A16" s="8" t="s">
        <v>25</v>
      </c>
      <c r="B16" s="1">
        <v>458906.12162000011</v>
      </c>
      <c r="C16" s="1">
        <v>561707.23931000009</v>
      </c>
      <c r="D16" s="4">
        <f t="shared" si="0"/>
        <v>0.22401339369171686</v>
      </c>
    </row>
    <row r="17" spans="1:4" s="5" customFormat="1" x14ac:dyDescent="0.2">
      <c r="A17" s="12" t="s">
        <v>26</v>
      </c>
      <c r="B17" s="1">
        <v>1205370.9410399999</v>
      </c>
      <c r="C17" s="1">
        <v>1245714.9044100002</v>
      </c>
      <c r="D17" s="4">
        <f t="shared" si="0"/>
        <v>3.3470164242711271E-2</v>
      </c>
    </row>
    <row r="18" spans="1:4" x14ac:dyDescent="0.2">
      <c r="A18" t="s">
        <v>10</v>
      </c>
      <c r="B18" s="1">
        <v>83862.639800000004</v>
      </c>
      <c r="C18" s="1">
        <v>80343.907990000007</v>
      </c>
      <c r="D18" s="4">
        <f t="shared" si="0"/>
        <v>-4.195827627644029E-2</v>
      </c>
    </row>
    <row r="19" spans="1:4" x14ac:dyDescent="0.2">
      <c r="A19" t="s">
        <v>27</v>
      </c>
      <c r="B19" s="1">
        <v>1595002.9095900001</v>
      </c>
      <c r="C19" s="1">
        <v>1875126.5297900001</v>
      </c>
      <c r="D19" s="4">
        <f t="shared" si="0"/>
        <v>0.17562577379373343</v>
      </c>
    </row>
    <row r="20" spans="1:4" x14ac:dyDescent="0.2">
      <c r="A20" s="12" t="s">
        <v>34</v>
      </c>
      <c r="B20" s="1">
        <v>3328232.4238300007</v>
      </c>
      <c r="C20" s="1">
        <v>3333247.3197400002</v>
      </c>
      <c r="D20" s="4">
        <f t="shared" si="0"/>
        <v>1.5067745491850444E-3</v>
      </c>
    </row>
    <row r="21" spans="1:4" s="5" customFormat="1" x14ac:dyDescent="0.2">
      <c r="A21" s="5" t="s">
        <v>2</v>
      </c>
      <c r="B21" s="6">
        <f>SUM(B2:B20)</f>
        <v>47094874.647060007</v>
      </c>
      <c r="C21" s="6">
        <f>SUM(C2:C20)</f>
        <v>50815508.941629991</v>
      </c>
      <c r="D21" s="7">
        <f t="shared" ref="D21" si="1">(C21-B21)/B21</f>
        <v>7.9002955681553175E-2</v>
      </c>
    </row>
    <row r="22" spans="1:4" x14ac:dyDescent="0.2">
      <c r="B22" s="6"/>
      <c r="C22" s="1"/>
      <c r="D22" s="7"/>
    </row>
    <row r="23" spans="1:4" x14ac:dyDescent="0.2">
      <c r="B23" s="1"/>
      <c r="C23" s="1"/>
      <c r="D23" s="7"/>
    </row>
    <row r="24" spans="1:4" x14ac:dyDescent="0.2">
      <c r="B24" s="1"/>
      <c r="C24" s="1"/>
      <c r="D24" s="7"/>
    </row>
    <row r="25" spans="1:4" x14ac:dyDescent="0.2">
      <c r="B25" s="1"/>
      <c r="C25" s="1"/>
      <c r="D25" s="7"/>
    </row>
    <row r="26" spans="1:4" x14ac:dyDescent="0.2">
      <c r="B26" s="1"/>
      <c r="C26" s="1"/>
      <c r="D26" s="18"/>
    </row>
  </sheetData>
  <phoneticPr fontId="1" type="noConversion"/>
  <pageMargins left="0.75" right="0.75" top="1" bottom="1" header="0.5" footer="0.5"/>
  <pageSetup paperSize="9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6"/>
  <dimension ref="A1:F22"/>
  <sheetViews>
    <sheetView workbookViewId="0">
      <selection activeCell="C2" sqref="C2:C7"/>
    </sheetView>
  </sheetViews>
  <sheetFormatPr defaultRowHeight="12.75" x14ac:dyDescent="0.2"/>
  <cols>
    <col min="1" max="1" width="26.85546875" customWidth="1"/>
    <col min="2" max="2" width="18.5703125" customWidth="1"/>
    <col min="3" max="3" width="19.85546875" customWidth="1"/>
    <col min="4" max="4" width="19.42578125" style="4" customWidth="1"/>
    <col min="5" max="5" width="3.5703125" customWidth="1"/>
  </cols>
  <sheetData>
    <row r="1" spans="1:6" s="2" customFormat="1" x14ac:dyDescent="0.2">
      <c r="A1" s="2" t="s">
        <v>1</v>
      </c>
      <c r="B1" s="2" t="str">
        <f>+'Składka wg grup Działu I'!B1</f>
        <v>IV kw. 2021 r. (tys. zł)</v>
      </c>
      <c r="C1" s="2" t="str">
        <f>+'Składka wg grup Działu I'!C1</f>
        <v>IV kw. 2022 r. (tys. zł)</v>
      </c>
      <c r="D1" s="3" t="s">
        <v>11</v>
      </c>
    </row>
    <row r="2" spans="1:6" x14ac:dyDescent="0.2">
      <c r="A2" t="s">
        <v>28</v>
      </c>
      <c r="B2" s="16">
        <v>7487586.6575299995</v>
      </c>
      <c r="C2" s="16">
        <v>6756134.3390499996</v>
      </c>
      <c r="D2" s="4">
        <f>(C2-B2)/B2</f>
        <v>-9.768866150542703E-2</v>
      </c>
      <c r="F2" s="1"/>
    </row>
    <row r="3" spans="1:6" x14ac:dyDescent="0.2">
      <c r="A3" t="s">
        <v>29</v>
      </c>
      <c r="B3" s="16">
        <v>123803.66077000002</v>
      </c>
      <c r="C3" s="16">
        <v>130322.89736</v>
      </c>
      <c r="D3" s="4">
        <f t="shared" ref="D3:D6" si="0">(C3-B3)/B3</f>
        <v>5.2657866087750783E-2</v>
      </c>
      <c r="F3" s="1"/>
    </row>
    <row r="4" spans="1:6" ht="38.25" x14ac:dyDescent="0.2">
      <c r="A4" s="8" t="s">
        <v>30</v>
      </c>
      <c r="B4" s="16">
        <v>7996346.482929999</v>
      </c>
      <c r="C4" s="16">
        <v>8914104.1624700017</v>
      </c>
      <c r="D4" s="4">
        <f t="shared" si="0"/>
        <v>0.11477212518231457</v>
      </c>
      <c r="F4" s="1"/>
    </row>
    <row r="5" spans="1:6" x14ac:dyDescent="0.2">
      <c r="A5" t="s">
        <v>31</v>
      </c>
      <c r="B5" s="16">
        <v>92244.081359999996</v>
      </c>
      <c r="C5" s="16">
        <v>100797.74971999999</v>
      </c>
      <c r="D5" s="4">
        <f t="shared" si="0"/>
        <v>9.2728641598344777E-2</v>
      </c>
      <c r="F5" s="1"/>
    </row>
    <row r="6" spans="1:6" x14ac:dyDescent="0.2">
      <c r="A6" t="s">
        <v>32</v>
      </c>
      <c r="B6" s="16">
        <v>2751013.9849499995</v>
      </c>
      <c r="C6" s="16">
        <v>2968609.7589000002</v>
      </c>
      <c r="D6" s="4">
        <f t="shared" si="0"/>
        <v>7.9096571351655862E-2</v>
      </c>
      <c r="F6" s="1"/>
    </row>
    <row r="7" spans="1:6" x14ac:dyDescent="0.2">
      <c r="A7" t="s">
        <v>34</v>
      </c>
      <c r="B7" s="16">
        <v>0</v>
      </c>
      <c r="C7" s="16">
        <v>0</v>
      </c>
      <c r="D7" s="19" t="s">
        <v>35</v>
      </c>
      <c r="F7" s="1"/>
    </row>
    <row r="8" spans="1:6" s="5" customFormat="1" x14ac:dyDescent="0.2">
      <c r="A8" s="5" t="s">
        <v>2</v>
      </c>
      <c r="B8" s="6">
        <f>SUM(B2:B7)</f>
        <v>18450994.867539998</v>
      </c>
      <c r="C8" s="6">
        <f>SUM(C2:C7)</f>
        <v>18869968.907500003</v>
      </c>
      <c r="D8" s="7">
        <f t="shared" ref="D8" si="1">(C8-B8)/B8</f>
        <v>2.270739561567417E-2</v>
      </c>
      <c r="E8" s="10"/>
      <c r="F8" s="1"/>
    </row>
    <row r="9" spans="1:6" x14ac:dyDescent="0.2">
      <c r="B9" s="1"/>
      <c r="C9" s="1"/>
      <c r="D9" s="7"/>
      <c r="E9" s="1"/>
    </row>
    <row r="10" spans="1:6" x14ac:dyDescent="0.2">
      <c r="B10" s="1"/>
      <c r="C10" s="1"/>
      <c r="D10" s="7"/>
      <c r="E10" s="1"/>
    </row>
    <row r="11" spans="1:6" x14ac:dyDescent="0.2">
      <c r="B11" s="1"/>
      <c r="C11" s="1"/>
      <c r="D11" s="7"/>
    </row>
    <row r="12" spans="1:6" x14ac:dyDescent="0.2">
      <c r="B12" s="1"/>
      <c r="C12" s="1"/>
      <c r="D12" s="7"/>
    </row>
    <row r="13" spans="1:6" x14ac:dyDescent="0.2">
      <c r="B13" s="1"/>
      <c r="C13" s="1"/>
      <c r="D13" s="7"/>
    </row>
    <row r="14" spans="1:6" x14ac:dyDescent="0.2">
      <c r="B14" s="1"/>
      <c r="C14" s="13"/>
    </row>
    <row r="15" spans="1:6" x14ac:dyDescent="0.2">
      <c r="D15" s="11"/>
    </row>
    <row r="16" spans="1:6" x14ac:dyDescent="0.2">
      <c r="C16" s="1"/>
      <c r="D16" s="11"/>
      <c r="E16" s="10"/>
    </row>
    <row r="17" spans="2:5" x14ac:dyDescent="0.2">
      <c r="B17" s="1"/>
      <c r="C17" s="1"/>
      <c r="D17" s="11"/>
      <c r="E17" s="10"/>
    </row>
    <row r="18" spans="2:5" x14ac:dyDescent="0.2">
      <c r="C18" s="1"/>
      <c r="D18" s="11"/>
      <c r="E18" s="10"/>
    </row>
    <row r="19" spans="2:5" x14ac:dyDescent="0.2">
      <c r="D19" s="11"/>
      <c r="E19" s="10"/>
    </row>
    <row r="20" spans="2:5" x14ac:dyDescent="0.2">
      <c r="D20" s="11"/>
      <c r="E20" s="10"/>
    </row>
    <row r="21" spans="2:5" x14ac:dyDescent="0.2">
      <c r="D21" s="11"/>
      <c r="E21" s="10"/>
    </row>
    <row r="22" spans="2:5" x14ac:dyDescent="0.2">
      <c r="D22" s="11"/>
      <c r="E22" s="10"/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7"/>
  <dimension ref="A1:H38"/>
  <sheetViews>
    <sheetView workbookViewId="0">
      <selection activeCell="C9" sqref="C9"/>
    </sheetView>
  </sheetViews>
  <sheetFormatPr defaultRowHeight="12.75" x14ac:dyDescent="0.2"/>
  <cols>
    <col min="1" max="1" width="37.5703125" style="8" customWidth="1"/>
    <col min="2" max="2" width="19" customWidth="1"/>
    <col min="3" max="3" width="19.28515625" customWidth="1"/>
    <col min="4" max="4" width="18.85546875" style="4" customWidth="1"/>
    <col min="5" max="5" width="9.85546875" bestFit="1" customWidth="1"/>
  </cols>
  <sheetData>
    <row r="1" spans="1:8" s="2" customFormat="1" x14ac:dyDescent="0.2">
      <c r="A1" s="9" t="s">
        <v>1</v>
      </c>
      <c r="B1" s="2" t="str">
        <f>+'Składka wg grup Działu I'!B1</f>
        <v>IV kw. 2021 r. (tys. zł)</v>
      </c>
      <c r="C1" s="2" t="str">
        <f>+'Składka wg grup Działu I'!C1</f>
        <v>IV kw. 2022 r. (tys. zł)</v>
      </c>
      <c r="D1" s="3" t="s">
        <v>11</v>
      </c>
    </row>
    <row r="2" spans="1:8" x14ac:dyDescent="0.2">
      <c r="A2" s="8" t="s">
        <v>18</v>
      </c>
      <c r="B2" s="25">
        <v>309110.44155000005</v>
      </c>
      <c r="C2" s="25">
        <v>336316.95292999997</v>
      </c>
      <c r="D2" s="4">
        <f>(C2-B2)/B2</f>
        <v>8.8015504243647957E-2</v>
      </c>
      <c r="F2" s="39"/>
    </row>
    <row r="3" spans="1:8" x14ac:dyDescent="0.2">
      <c r="A3" s="8" t="s">
        <v>19</v>
      </c>
      <c r="B3" s="25">
        <v>311137.27254000009</v>
      </c>
      <c r="C3" s="25">
        <v>401151.55293000006</v>
      </c>
      <c r="D3" s="4">
        <f t="shared" ref="D3:D20" si="0">(C3-B3)/B3</f>
        <v>0.28930728760061253</v>
      </c>
      <c r="F3" s="39"/>
    </row>
    <row r="4" spans="1:8" x14ac:dyDescent="0.2">
      <c r="A4" s="8" t="s">
        <v>3</v>
      </c>
      <c r="B4" s="25">
        <v>6000933.024720002</v>
      </c>
      <c r="C4" s="25">
        <v>6412358.8557000011</v>
      </c>
      <c r="D4" s="4">
        <f t="shared" si="0"/>
        <v>6.8560310419261167E-2</v>
      </c>
      <c r="E4" s="1"/>
      <c r="F4" s="39"/>
    </row>
    <row r="5" spans="1:8" x14ac:dyDescent="0.2">
      <c r="A5" s="8" t="s">
        <v>4</v>
      </c>
      <c r="B5" s="25">
        <v>-5445.7723899999992</v>
      </c>
      <c r="C5" s="25">
        <v>34300.803570000004</v>
      </c>
      <c r="D5" s="4">
        <f t="shared" si="0"/>
        <v>-7.2986113104885035</v>
      </c>
      <c r="F5" s="39"/>
    </row>
    <row r="6" spans="1:8" x14ac:dyDescent="0.2">
      <c r="A6" s="8" t="s">
        <v>5</v>
      </c>
      <c r="B6" s="25">
        <v>53129.178730000007</v>
      </c>
      <c r="C6" s="25">
        <v>36318.146469999992</v>
      </c>
      <c r="D6" s="4">
        <f t="shared" si="0"/>
        <v>-0.3164180712341309</v>
      </c>
      <c r="F6" s="39"/>
    </row>
    <row r="7" spans="1:8" x14ac:dyDescent="0.2">
      <c r="A7" s="8" t="s">
        <v>6</v>
      </c>
      <c r="B7" s="25">
        <v>43700.394429999993</v>
      </c>
      <c r="C7" s="25">
        <v>34002.711880000003</v>
      </c>
      <c r="D7" s="4">
        <f t="shared" si="0"/>
        <v>-0.22191292953966119</v>
      </c>
      <c r="F7" s="39"/>
    </row>
    <row r="8" spans="1:8" x14ac:dyDescent="0.2">
      <c r="A8" s="8" t="s">
        <v>7</v>
      </c>
      <c r="B8" s="25">
        <v>65169.538720000004</v>
      </c>
      <c r="C8" s="25">
        <v>79584.407059999998</v>
      </c>
      <c r="D8" s="4">
        <f t="shared" si="0"/>
        <v>0.22119027728481047</v>
      </c>
      <c r="F8" s="39"/>
    </row>
    <row r="9" spans="1:8" x14ac:dyDescent="0.2">
      <c r="A9" s="8" t="s">
        <v>8</v>
      </c>
      <c r="B9" s="25">
        <v>2020453.2438200002</v>
      </c>
      <c r="C9" s="25">
        <v>2364059.2904000003</v>
      </c>
      <c r="D9" s="4">
        <f t="shared" si="0"/>
        <v>0.17006384465020144</v>
      </c>
      <c r="F9" s="39"/>
    </row>
    <row r="10" spans="1:8" x14ac:dyDescent="0.2">
      <c r="A10" s="8" t="s">
        <v>9</v>
      </c>
      <c r="B10" s="25">
        <v>1368745.6357500001</v>
      </c>
      <c r="C10" s="25">
        <v>1827129.5840800002</v>
      </c>
      <c r="D10" s="4">
        <f t="shared" si="0"/>
        <v>0.33489345014702454</v>
      </c>
      <c r="E10" s="1"/>
      <c r="F10" s="39"/>
    </row>
    <row r="11" spans="1:8" ht="25.5" x14ac:dyDescent="0.2">
      <c r="A11" s="14" t="s">
        <v>20</v>
      </c>
      <c r="B11" s="25">
        <v>9292416.9782400019</v>
      </c>
      <c r="C11" s="25">
        <v>9851480.9558700006</v>
      </c>
      <c r="D11" s="21">
        <f t="shared" si="0"/>
        <v>6.0163462201400938E-2</v>
      </c>
      <c r="E11" s="1"/>
      <c r="F11" s="39"/>
      <c r="H11" s="40"/>
    </row>
    <row r="12" spans="1:8" ht="25.5" x14ac:dyDescent="0.2">
      <c r="A12" s="8" t="s">
        <v>21</v>
      </c>
      <c r="B12" s="25">
        <v>4434.3083699999997</v>
      </c>
      <c r="C12" s="25">
        <v>17412.498970000001</v>
      </c>
      <c r="D12" s="4">
        <f t="shared" si="0"/>
        <v>2.9267677204867018</v>
      </c>
      <c r="F12" s="39"/>
    </row>
    <row r="13" spans="1:8" ht="25.5" x14ac:dyDescent="0.2">
      <c r="A13" s="8" t="s">
        <v>22</v>
      </c>
      <c r="B13" s="25">
        <v>6306.3447999999999</v>
      </c>
      <c r="C13" s="25">
        <v>6457.3865700000006</v>
      </c>
      <c r="D13" s="4">
        <f t="shared" si="0"/>
        <v>2.3950763047399615E-2</v>
      </c>
      <c r="F13" s="39"/>
    </row>
    <row r="14" spans="1:8" x14ac:dyDescent="0.2">
      <c r="A14" s="8" t="s">
        <v>23</v>
      </c>
      <c r="B14" s="25">
        <v>1140088.0388300004</v>
      </c>
      <c r="C14" s="25">
        <v>1265034.87056</v>
      </c>
      <c r="D14" s="4">
        <f t="shared" si="0"/>
        <v>0.1095940203514673</v>
      </c>
      <c r="F14" s="39"/>
    </row>
    <row r="15" spans="1:8" x14ac:dyDescent="0.2">
      <c r="A15" s="8" t="s">
        <v>24</v>
      </c>
      <c r="B15" s="25">
        <v>81137.514150000003</v>
      </c>
      <c r="C15" s="25">
        <v>128850.61527000001</v>
      </c>
      <c r="D15" s="4">
        <f t="shared" si="0"/>
        <v>0.58805229146892724</v>
      </c>
      <c r="F15" s="39"/>
    </row>
    <row r="16" spans="1:8" x14ac:dyDescent="0.2">
      <c r="A16" s="8" t="s">
        <v>25</v>
      </c>
      <c r="B16" s="25">
        <v>64000.855429999996</v>
      </c>
      <c r="C16" s="25">
        <v>94796.422970000029</v>
      </c>
      <c r="D16" s="4">
        <f t="shared" si="0"/>
        <v>0.48117431139154437</v>
      </c>
      <c r="F16" s="39"/>
    </row>
    <row r="17" spans="1:6" s="5" customFormat="1" x14ac:dyDescent="0.2">
      <c r="A17" s="12" t="s">
        <v>26</v>
      </c>
      <c r="B17" s="25">
        <v>177724.26251</v>
      </c>
      <c r="C17" s="25">
        <v>214113.65345000001</v>
      </c>
      <c r="D17" s="4">
        <f t="shared" si="0"/>
        <v>0.20475195916456534</v>
      </c>
      <c r="F17" s="39"/>
    </row>
    <row r="18" spans="1:6" x14ac:dyDescent="0.2">
      <c r="A18" t="s">
        <v>10</v>
      </c>
      <c r="B18" s="25">
        <v>13147.279469999998</v>
      </c>
      <c r="C18" s="25">
        <v>13130.49206</v>
      </c>
      <c r="D18" s="4">
        <f t="shared" si="0"/>
        <v>-1.2768732906532779E-3</v>
      </c>
      <c r="F18" s="39"/>
    </row>
    <row r="19" spans="1:6" x14ac:dyDescent="0.2">
      <c r="A19" t="s">
        <v>27</v>
      </c>
      <c r="B19" s="25">
        <v>708070.63818999985</v>
      </c>
      <c r="C19" s="25">
        <v>872908.10583000013</v>
      </c>
      <c r="D19" s="4">
        <f t="shared" si="0"/>
        <v>0.2327980553767415</v>
      </c>
      <c r="F19" s="39"/>
    </row>
    <row r="20" spans="1:6" x14ac:dyDescent="0.2">
      <c r="A20" s="12" t="s">
        <v>34</v>
      </c>
      <c r="B20" s="25">
        <v>1202233.8116800003</v>
      </c>
      <c r="C20" s="25">
        <v>1526294.96756</v>
      </c>
      <c r="D20" s="4">
        <f t="shared" si="0"/>
        <v>0.26954919478363115</v>
      </c>
      <c r="F20" s="39"/>
    </row>
    <row r="21" spans="1:6" x14ac:dyDescent="0.2">
      <c r="A21" s="5" t="s">
        <v>2</v>
      </c>
      <c r="B21" s="6">
        <f>SUM(B2:B20)</f>
        <v>22856492.989540011</v>
      </c>
      <c r="C21" s="6">
        <f>SUM(C2:C20)</f>
        <v>25515702.274129998</v>
      </c>
      <c r="D21" s="7">
        <f>(C21-B21)/B21</f>
        <v>0.11634371405127381</v>
      </c>
      <c r="E21" s="1"/>
      <c r="F21" s="39"/>
    </row>
    <row r="22" spans="1:6" x14ac:dyDescent="0.2">
      <c r="C22" s="1"/>
      <c r="D22" s="7"/>
    </row>
    <row r="23" spans="1:6" x14ac:dyDescent="0.2">
      <c r="B23" s="1"/>
      <c r="C23" s="1"/>
    </row>
    <row r="24" spans="1:6" x14ac:dyDescent="0.2">
      <c r="B24" s="1"/>
      <c r="C24" s="13"/>
      <c r="D24" s="7"/>
    </row>
    <row r="25" spans="1:6" x14ac:dyDescent="0.2">
      <c r="B25" s="15"/>
      <c r="C25" s="13"/>
      <c r="D25" s="7"/>
    </row>
    <row r="26" spans="1:6" x14ac:dyDescent="0.2">
      <c r="B26" s="41"/>
      <c r="C26" s="41"/>
      <c r="D26" s="7"/>
    </row>
    <row r="27" spans="1:6" x14ac:dyDescent="0.2">
      <c r="A27"/>
      <c r="B27" s="1"/>
      <c r="D27" s="1"/>
    </row>
    <row r="28" spans="1:6" x14ac:dyDescent="0.2">
      <c r="A28"/>
      <c r="B28" s="1"/>
      <c r="D28" s="1"/>
    </row>
    <row r="29" spans="1:6" x14ac:dyDescent="0.2">
      <c r="A29"/>
      <c r="B29" s="1"/>
      <c r="D29" s="1"/>
    </row>
    <row r="30" spans="1:6" x14ac:dyDescent="0.2">
      <c r="A30"/>
      <c r="B30" s="17"/>
      <c r="D30" s="1"/>
    </row>
    <row r="31" spans="1:6" x14ac:dyDescent="0.2">
      <c r="A31"/>
      <c r="B31" s="1"/>
      <c r="C31" s="13"/>
      <c r="D31" s="1"/>
    </row>
    <row r="32" spans="1:6" x14ac:dyDescent="0.2">
      <c r="A32"/>
      <c r="B32" s="1"/>
      <c r="D32" s="1"/>
    </row>
    <row r="33" spans="1:4" x14ac:dyDescent="0.2">
      <c r="A33"/>
      <c r="B33" s="15"/>
      <c r="D33" s="1"/>
    </row>
    <row r="34" spans="1:4" x14ac:dyDescent="0.2">
      <c r="A34"/>
      <c r="B34" s="1"/>
      <c r="D34" s="1"/>
    </row>
    <row r="35" spans="1:4" x14ac:dyDescent="0.2">
      <c r="A35"/>
      <c r="D35" s="1"/>
    </row>
    <row r="36" spans="1:4" x14ac:dyDescent="0.2">
      <c r="B36" s="1"/>
    </row>
    <row r="38" spans="1:4" x14ac:dyDescent="0.2">
      <c r="C38" s="1"/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9F9DD-882D-4A36-A22C-0F61A758CFFC}">
  <dimension ref="A1:E30"/>
  <sheetViews>
    <sheetView workbookViewId="0">
      <selection activeCell="G10" sqref="G10"/>
    </sheetView>
  </sheetViews>
  <sheetFormatPr defaultColWidth="8.7109375" defaultRowHeight="12.75" x14ac:dyDescent="0.2"/>
  <cols>
    <col min="1" max="1" width="42.5703125" style="32" customWidth="1"/>
    <col min="2" max="3" width="19.28515625" style="34" customWidth="1"/>
    <col min="4" max="4" width="19" style="31" customWidth="1"/>
    <col min="5" max="5" width="16.140625" style="32" customWidth="1"/>
    <col min="6" max="16384" width="8.7109375" style="32"/>
  </cols>
  <sheetData>
    <row r="1" spans="1:5" s="26" customFormat="1" x14ac:dyDescent="0.2">
      <c r="A1" s="26" t="s">
        <v>0</v>
      </c>
      <c r="B1" s="26" t="str">
        <f>+'Składka wg grup Działu I'!B1</f>
        <v>IV kw. 2021 r. (tys. zł)</v>
      </c>
      <c r="C1" s="26" t="str">
        <f>+'Składka wg grup Działu I'!C1</f>
        <v>IV kw. 2022 r. (tys. zł)</v>
      </c>
      <c r="D1" s="27" t="s">
        <v>11</v>
      </c>
    </row>
    <row r="2" spans="1:5" s="26" customFormat="1" x14ac:dyDescent="0.2">
      <c r="A2" s="26" t="s">
        <v>13</v>
      </c>
      <c r="B2" s="28"/>
      <c r="C2" s="28"/>
      <c r="D2" s="27"/>
    </row>
    <row r="3" spans="1:5" s="26" customFormat="1" x14ac:dyDescent="0.2">
      <c r="B3" s="28"/>
      <c r="C3" s="28"/>
      <c r="D3" s="27"/>
    </row>
    <row r="4" spans="1:5" x14ac:dyDescent="0.2">
      <c r="A4" s="29" t="s">
        <v>14</v>
      </c>
      <c r="B4" s="30">
        <v>5437484.8400399992</v>
      </c>
      <c r="C4" s="30">
        <v>5777720.4957800005</v>
      </c>
      <c r="D4" s="31">
        <f t="shared" ref="D4:D10" si="0">(C4-B4)/B4</f>
        <v>6.2572249072697816E-2</v>
      </c>
    </row>
    <row r="5" spans="1:5" x14ac:dyDescent="0.2">
      <c r="A5" s="29" t="s">
        <v>15</v>
      </c>
      <c r="B5" s="30">
        <v>2116955.2007799982</v>
      </c>
      <c r="C5" s="30">
        <v>2829746.9542600047</v>
      </c>
      <c r="D5" s="31">
        <f t="shared" si="0"/>
        <v>0.33670611131372846</v>
      </c>
    </row>
    <row r="6" spans="1:5" x14ac:dyDescent="0.2">
      <c r="A6" s="29" t="s">
        <v>16</v>
      </c>
      <c r="B6" s="33">
        <v>1998278.5693599998</v>
      </c>
      <c r="C6" s="33">
        <v>2729042.1909999996</v>
      </c>
      <c r="D6" s="31">
        <f t="shared" si="0"/>
        <v>0.36569657146152834</v>
      </c>
    </row>
    <row r="7" spans="1:5" x14ac:dyDescent="0.2">
      <c r="A7" s="29" t="s">
        <v>33</v>
      </c>
      <c r="B7" s="30">
        <v>400969.82378999988</v>
      </c>
      <c r="C7" s="30">
        <v>499893.72776999994</v>
      </c>
      <c r="D7" s="31">
        <f t="shared" si="0"/>
        <v>0.24671159301955234</v>
      </c>
    </row>
    <row r="8" spans="1:5" x14ac:dyDescent="0.2">
      <c r="A8" s="29" t="s">
        <v>17</v>
      </c>
      <c r="B8" s="30">
        <v>1597755.6345700002</v>
      </c>
      <c r="C8" s="30">
        <v>2228838.9522299999</v>
      </c>
      <c r="D8" s="31">
        <f t="shared" si="0"/>
        <v>0.39498112477621866</v>
      </c>
      <c r="E8" s="34"/>
    </row>
    <row r="9" spans="1:5" ht="33.75" x14ac:dyDescent="0.2">
      <c r="A9" s="35" t="s">
        <v>36</v>
      </c>
      <c r="B9" s="30">
        <v>6122343.4079099977</v>
      </c>
      <c r="C9" s="30">
        <v>5128479.5146599999</v>
      </c>
      <c r="D9" s="31">
        <f t="shared" si="0"/>
        <v>-0.16233390174846074</v>
      </c>
      <c r="E9" s="34"/>
    </row>
    <row r="10" spans="1:5" ht="22.5" x14ac:dyDescent="0.2">
      <c r="A10" s="35" t="s">
        <v>37</v>
      </c>
      <c r="B10" s="30">
        <v>29121730.202750001</v>
      </c>
      <c r="C10" s="30">
        <v>27610420.588260002</v>
      </c>
      <c r="D10" s="31">
        <f t="shared" si="0"/>
        <v>-5.189628514404971E-2</v>
      </c>
    </row>
    <row r="12" spans="1:5" x14ac:dyDescent="0.2">
      <c r="A12" s="26" t="s">
        <v>0</v>
      </c>
      <c r="E12" s="34"/>
    </row>
    <row r="13" spans="1:5" x14ac:dyDescent="0.2">
      <c r="A13" s="26" t="s">
        <v>12</v>
      </c>
      <c r="B13" s="26" t="str">
        <f>+B1</f>
        <v>IV kw. 2021 r. (tys. zł)</v>
      </c>
      <c r="C13" s="26" t="str">
        <f>+C1</f>
        <v>IV kw. 2022 r. (tys. zł)</v>
      </c>
      <c r="D13" s="27" t="s">
        <v>11</v>
      </c>
      <c r="E13" s="34"/>
    </row>
    <row r="14" spans="1:5" x14ac:dyDescent="0.2">
      <c r="E14" s="34"/>
    </row>
    <row r="15" spans="1:5" x14ac:dyDescent="0.2">
      <c r="A15" s="29" t="s">
        <v>14</v>
      </c>
      <c r="B15" s="30">
        <v>10911001.781959997</v>
      </c>
      <c r="C15" s="33">
        <v>12024620.923769999</v>
      </c>
      <c r="D15" s="31">
        <f t="shared" ref="D15:D21" si="1">(C15-B15)/B15</f>
        <v>0.10206387681571406</v>
      </c>
      <c r="E15" s="36"/>
    </row>
    <row r="16" spans="1:5" x14ac:dyDescent="0.2">
      <c r="A16" s="29" t="s">
        <v>15</v>
      </c>
      <c r="B16" s="30">
        <v>3055708.2975900015</v>
      </c>
      <c r="C16" s="33">
        <v>2852418.0969199953</v>
      </c>
      <c r="D16" s="31">
        <f t="shared" si="1"/>
        <v>-6.6528012778686571E-2</v>
      </c>
      <c r="E16" s="34"/>
    </row>
    <row r="17" spans="1:5" x14ac:dyDescent="0.2">
      <c r="A17" s="29" t="s">
        <v>16</v>
      </c>
      <c r="B17" s="30">
        <v>4864520.3146899994</v>
      </c>
      <c r="C17" s="33">
        <v>4807104.4442100003</v>
      </c>
      <c r="D17" s="31">
        <f t="shared" si="1"/>
        <v>-1.1802987091371217E-2</v>
      </c>
      <c r="E17" s="34"/>
    </row>
    <row r="18" spans="1:5" x14ac:dyDescent="0.2">
      <c r="A18" s="29" t="s">
        <v>33</v>
      </c>
      <c r="B18" s="30">
        <v>813100.40917</v>
      </c>
      <c r="C18" s="33">
        <v>909969.58071999974</v>
      </c>
      <c r="D18" s="31">
        <f t="shared" si="1"/>
        <v>0.11913555872992641</v>
      </c>
      <c r="E18" s="34"/>
    </row>
    <row r="19" spans="1:5" x14ac:dyDescent="0.2">
      <c r="A19" s="29" t="s">
        <v>17</v>
      </c>
      <c r="B19" s="30">
        <v>4051419.90552</v>
      </c>
      <c r="C19" s="33">
        <v>3897134.8634900004</v>
      </c>
      <c r="D19" s="31">
        <f t="shared" si="1"/>
        <v>-3.8081720885013319E-2</v>
      </c>
      <c r="E19" s="34"/>
    </row>
    <row r="20" spans="1:5" ht="33.75" x14ac:dyDescent="0.2">
      <c r="A20" s="35" t="s">
        <v>36</v>
      </c>
      <c r="B20" s="30">
        <v>11328035.578840001</v>
      </c>
      <c r="C20" s="30">
        <v>12190651.088410001</v>
      </c>
      <c r="D20" s="31">
        <f t="shared" si="1"/>
        <v>7.6148728838856025E-2</v>
      </c>
      <c r="E20" s="36"/>
    </row>
    <row r="21" spans="1:5" ht="22.5" x14ac:dyDescent="0.2">
      <c r="A21" s="35" t="s">
        <v>37</v>
      </c>
      <c r="B21" s="30">
        <v>56524543.597629987</v>
      </c>
      <c r="C21" s="30">
        <v>55771234.447370008</v>
      </c>
      <c r="D21" s="31">
        <f t="shared" si="1"/>
        <v>-1.3327116015697728E-2</v>
      </c>
      <c r="E21" s="34"/>
    </row>
    <row r="22" spans="1:5" x14ac:dyDescent="0.2">
      <c r="A22" s="29"/>
      <c r="B22" s="33"/>
      <c r="C22" s="33"/>
    </row>
    <row r="23" spans="1:5" x14ac:dyDescent="0.2">
      <c r="B23" s="33"/>
      <c r="E23" s="37"/>
    </row>
    <row r="24" spans="1:5" x14ac:dyDescent="0.2">
      <c r="B24" s="38"/>
      <c r="C24" s="33"/>
      <c r="E24" s="34"/>
    </row>
    <row r="25" spans="1:5" x14ac:dyDescent="0.2">
      <c r="A25" s="29"/>
      <c r="E25" s="34"/>
    </row>
    <row r="26" spans="1:5" x14ac:dyDescent="0.2">
      <c r="A26" s="29"/>
      <c r="B26" s="33"/>
      <c r="C26" s="33"/>
      <c r="E26" s="34"/>
    </row>
    <row r="27" spans="1:5" x14ac:dyDescent="0.2">
      <c r="A27" s="29"/>
      <c r="E27" s="34"/>
    </row>
    <row r="28" spans="1:5" x14ac:dyDescent="0.2">
      <c r="A28" s="29"/>
    </row>
    <row r="29" spans="1:5" x14ac:dyDescent="0.2">
      <c r="B29" s="33"/>
      <c r="C29" s="33"/>
    </row>
    <row r="30" spans="1:5" x14ac:dyDescent="0.2">
      <c r="B30" s="38"/>
      <c r="C30" s="38"/>
    </row>
  </sheetData>
  <pageMargins left="0.75" right="0.75" top="1" bottom="1" header="0.5" footer="0.5"/>
  <pageSetup paperSize="9" orientation="portrait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Składka wg grup Działu I</vt:lpstr>
      <vt:lpstr>Składka wg grup Działu II</vt:lpstr>
      <vt:lpstr>Odszk&amp;Świadczenia Dział I</vt:lpstr>
      <vt:lpstr>Odszkodowania Dział II</vt:lpstr>
      <vt:lpstr>Zyski, koszty, aktywa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mtarczynski</dc:creator>
  <cp:lastModifiedBy>Rafał Socha</cp:lastModifiedBy>
  <cp:lastPrinted>2012-12-03T08:54:54Z</cp:lastPrinted>
  <dcterms:created xsi:type="dcterms:W3CDTF">2010-03-12T15:49:31Z</dcterms:created>
  <dcterms:modified xsi:type="dcterms:W3CDTF">2023-03-30T13:26:57Z</dcterms:modified>
</cp:coreProperties>
</file>