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aworski\Documents\Wyniki po III kwartale 22\"/>
    </mc:Choice>
  </mc:AlternateContent>
  <xr:revisionPtr revIDLastSave="0" documentId="13_ncr:1_{440D3B58-81F9-475D-A96C-3920BC61C4AC}" xr6:coauthVersionLast="47" xr6:coauthVersionMax="47" xr10:uidLastSave="{00000000-0000-0000-0000-000000000000}"/>
  <bookViews>
    <workbookView xWindow="1815" yWindow="1815" windowWidth="21600" windowHeight="11325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1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3" l="1"/>
  <c r="D10" i="13"/>
  <c r="D9" i="13"/>
  <c r="C13" i="13"/>
  <c r="B13" i="13"/>
  <c r="D17" i="13"/>
  <c r="D5" i="13"/>
  <c r="D21" i="13"/>
  <c r="D19" i="13"/>
  <c r="D18" i="13"/>
  <c r="D16" i="13"/>
  <c r="D15" i="13"/>
  <c r="D8" i="13"/>
  <c r="D7" i="13"/>
  <c r="D6" i="13"/>
  <c r="D4" i="13"/>
  <c r="C1" i="13"/>
  <c r="B1" i="13"/>
  <c r="B21" i="6" l="1"/>
  <c r="C21" i="6"/>
  <c r="C1" i="4"/>
  <c r="C1" i="6"/>
  <c r="C1" i="7"/>
  <c r="B1" i="4"/>
  <c r="B1" i="6"/>
  <c r="B1" i="7"/>
  <c r="D6" i="9" l="1"/>
  <c r="B8" i="9"/>
  <c r="D2" i="9"/>
  <c r="D4" i="9"/>
  <c r="D3" i="9"/>
  <c r="D5" i="9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B21" i="4"/>
  <c r="C8" i="9"/>
  <c r="D21" i="4" l="1"/>
  <c r="D8" i="9"/>
  <c r="D21" i="6"/>
  <c r="D8" i="7"/>
</calcChain>
</file>

<file path=xl/sharedStrings.xml><?xml version="1.0" encoding="utf-8"?>
<sst xmlns="http://schemas.openxmlformats.org/spreadsheetml/2006/main" count="87" uniqueCount="40">
  <si>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</si>
  <si>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</si>
  <si>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</si>
  <si>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</si>
  <si>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</si>
  <si>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</si>
  <si>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</si>
  <si>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</si>
  <si>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</si>
  <si>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</si>
  <si>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</si>
  <si>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</si>
  <si>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</si>
  <si>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</si>
  <si>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</si>
  <si>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</si>
  <si>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</si>
  <si>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</si>
  <si>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</si>
  <si>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</si>
  <si>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</si>
  <si>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</si>
  <si>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</si>
  <si>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</si>
  <si>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</si>
  <si>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</si>
  <si>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</si>
  <si>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</si>
  <si>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</si>
  <si>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</si>
  <si>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</si>
  <si>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</si>
  <si>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</si>
  <si>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</si>
  <si>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</si>
  <si>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</si>
  <si>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</si>
  <si>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III kw. 2021 r. (tys. zł)</t>
  </si>
  <si>
    <t>III kw. 2022 r. (tys. zł)</t>
  </si>
  <si>
    <t>wypadkowe i chorobowe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</si>
</sst>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00"/>
    <numFmt numFmtId="166" formatCode="#,##0.0"/>
    <numFmt numFmtId="167" formatCode="0.0%"/>
    <numFmt numFmtId="168" formatCode="_-* #,##0_-;\-* #,##0_-;_-* &quot;-&quot;??_-;_-@_-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</cellStyleXfs>
  <cellXfs count="3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/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5" fontId="0" fillId="0" borderId="0" xfId="0" applyNumberFormat="1"/>
    <xf numFmtId="2" fontId="2" fillId="0" borderId="0" xfId="0" applyNumberFormat="1" applyFont="1"/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7" fontId="0" fillId="0" borderId="0" xfId="0" applyNumberForma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2" fillId="0" borderId="0" xfId="0" applyNumberFormat="1" applyFont="1"/>
    <xf numFmtId="168" fontId="0" fillId="0" borderId="0" xfId="1" applyNumberFormat="1" applyFont="1"/>
    <xf numFmtId="0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3" fillId="0" borderId="0" xfId="2" applyFont="1"/>
    <xf numFmtId="3" fontId="6" fillId="0" borderId="0" xfId="2" applyNumberFormat="1" applyAlignment="1">
      <alignment vertical="center" wrapText="1"/>
    </xf>
    <xf numFmtId="10" fontId="6" fillId="0" borderId="0" xfId="2" applyNumberFormat="1"/>
    <xf numFmtId="0" fontId="6" fillId="0" borderId="0" xfId="2"/>
    <xf numFmtId="3" fontId="3" fillId="0" borderId="0" xfId="2" applyNumberFormat="1" applyFont="1" applyAlignment="1">
      <alignment vertical="center" wrapText="1"/>
    </xf>
    <xf numFmtId="3" fontId="6" fillId="0" borderId="0" xfId="2" applyNumberFormat="1"/>
    <xf numFmtId="0" fontId="5" fillId="0" borderId="0" xfId="2" applyFont="1" applyAlignment="1">
      <alignment wrapText="1"/>
    </xf>
    <xf numFmtId="164" fontId="6" fillId="0" borderId="0" xfId="2" applyNumberFormat="1"/>
    <xf numFmtId="166" fontId="6" fillId="0" borderId="0" xfId="2" applyNumberFormat="1"/>
    <xf numFmtId="3" fontId="2" fillId="0" borderId="0" xfId="2" applyNumberFormat="1" applyFont="1"/>
  </cellXfs>
  <cellStyles count="4">
    <cellStyle name="Dziesiętny" xfId="1" builtinId="3"/>
    <cellStyle name="Normalny" xfId="0" builtinId="0"/>
    <cellStyle name="Normalny 2" xfId="3" xr:uid="{B19C8B50-819D-4673-A429-FE09F970890B}"/>
    <cellStyle name="Normalny 6" xfId="2" xr:uid="{B759B7BF-CF15-4EA9-88F3-0816385BDC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/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</cols>
  <sheetData>
    <row r="1" spans="1:5" s="2" customFormat="1" x14ac:dyDescent="0.2">
      <c r="A1" s="2" t="s">
        <v>1</v>
      </c>
      <c r="B1" s="2" t="s">
        <v>37</v>
      </c>
      <c r="C1" s="2" t="s">
        <v>38</v>
      </c>
      <c r="D1" s="3" t="s">
        <v>11</v>
      </c>
    </row>
    <row r="2" spans="1:5" x14ac:dyDescent="0.2">
      <c r="A2" t="s">
        <v>28</v>
      </c>
      <c r="B2" s="15">
        <v>6765818.6963999998</v>
      </c>
      <c r="C2" s="15">
        <v>7066459.6052900003</v>
      </c>
      <c r="D2" s="22">
        <f>(C2-B2)/B2</f>
        <v>4.4435259409178002E-2</v>
      </c>
    </row>
    <row r="3" spans="1:5" x14ac:dyDescent="0.2">
      <c r="A3" t="s">
        <v>29</v>
      </c>
      <c r="B3" s="15">
        <v>79147.570489999998</v>
      </c>
      <c r="C3" s="15">
        <v>76914.382930000007</v>
      </c>
      <c r="D3" s="22">
        <f t="shared" ref="D3:D6" si="0">(C3-B3)/B3</f>
        <v>-2.8215490964212806E-2</v>
      </c>
    </row>
    <row r="4" spans="1:5" ht="38.25" x14ac:dyDescent="0.2">
      <c r="A4" s="8" t="s">
        <v>30</v>
      </c>
      <c r="B4" s="15">
        <v>4317678.4847700009</v>
      </c>
      <c r="C4" s="15">
        <v>3024773.4605900003</v>
      </c>
      <c r="D4" s="22">
        <f t="shared" si="0"/>
        <v>-0.29944448822221015</v>
      </c>
    </row>
    <row r="5" spans="1:5" x14ac:dyDescent="0.2">
      <c r="A5" t="s">
        <v>31</v>
      </c>
      <c r="B5" s="15">
        <v>117170.79665999999</v>
      </c>
      <c r="C5" s="15">
        <v>104329.06234</v>
      </c>
      <c r="D5" s="22">
        <f t="shared" si="0"/>
        <v>-0.10959842116003916</v>
      </c>
    </row>
    <row r="6" spans="1:5" x14ac:dyDescent="0.2">
      <c r="A6" t="s">
        <v>39</v>
      </c>
      <c r="B6" s="15">
        <v>5282965.7632100005</v>
      </c>
      <c r="C6" s="15">
        <v>5599818.6746400008</v>
      </c>
      <c r="D6" s="22">
        <f t="shared" si="0"/>
        <v>5.9976332543460638E-2</v>
      </c>
    </row>
    <row r="7" spans="1:5" x14ac:dyDescent="0.2">
      <c r="A7" t="s">
        <v>33</v>
      </c>
      <c r="B7" s="15">
        <v>4.81325</v>
      </c>
      <c r="C7" s="15">
        <v>3.0479799999999999</v>
      </c>
      <c r="D7" s="23" t="s">
        <v>34</v>
      </c>
    </row>
    <row r="8" spans="1:5" s="5" customFormat="1" x14ac:dyDescent="0.2">
      <c r="A8" s="5" t="s">
        <v>2</v>
      </c>
      <c r="B8" s="6">
        <f>SUM(B2:B7)</f>
        <v>16562786.124780001</v>
      </c>
      <c r="C8" s="6">
        <f>SUM(C2:C7)</f>
        <v>15872298.233770002</v>
      </c>
      <c r="D8" s="24">
        <f t="shared" ref="D8" si="1">(C8-B8)/B8</f>
        <v>-4.1689114730337741E-2</v>
      </c>
      <c r="E8" s="6"/>
    </row>
    <row r="9" spans="1:5" x14ac:dyDescent="0.2">
      <c r="B9" s="1"/>
      <c r="C9" s="1"/>
      <c r="D9" s="7"/>
    </row>
    <row r="10" spans="1:5" x14ac:dyDescent="0.2">
      <c r="B10" s="1"/>
      <c r="C10" s="1"/>
      <c r="D10" s="7"/>
      <c r="E10" s="1"/>
    </row>
    <row r="11" spans="1:5" x14ac:dyDescent="0.2">
      <c r="B11" s="1"/>
      <c r="C11" s="1"/>
      <c r="D11" s="7"/>
      <c r="E11" s="1"/>
    </row>
    <row r="12" spans="1:5" x14ac:dyDescent="0.2">
      <c r="B12" s="10"/>
      <c r="C12" s="10"/>
      <c r="D12" s="7"/>
    </row>
    <row r="13" spans="1:5" x14ac:dyDescent="0.2">
      <c r="B13" s="1"/>
      <c r="C13" s="10"/>
      <c r="D13" s="7"/>
    </row>
    <row r="14" spans="1:5" x14ac:dyDescent="0.2">
      <c r="B14" s="10"/>
      <c r="C14" s="10"/>
      <c r="D14" s="7"/>
    </row>
    <row r="15" spans="1:5" x14ac:dyDescent="0.2">
      <c r="B15" s="1"/>
      <c r="C15" s="10"/>
      <c r="D15" s="7"/>
    </row>
    <row r="16" spans="1:5" x14ac:dyDescent="0.2">
      <c r="B16" s="1"/>
      <c r="C16" s="10"/>
      <c r="D16" s="7"/>
    </row>
    <row r="17" spans="2:4" x14ac:dyDescent="0.2">
      <c r="B17" s="1"/>
      <c r="C17" s="10"/>
      <c r="D17" s="7"/>
    </row>
    <row r="18" spans="2:4" x14ac:dyDescent="0.2">
      <c r="B18" s="1"/>
      <c r="C18" s="10"/>
      <c r="D18"/>
    </row>
    <row r="19" spans="2:4" x14ac:dyDescent="0.2">
      <c r="B19" s="1"/>
      <c r="C19" s="10"/>
      <c r="D19"/>
    </row>
    <row r="20" spans="2:4" x14ac:dyDescent="0.2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D37" sqref="D37"/>
    </sheetView>
  </sheetViews>
  <sheetFormatPr defaultRowHeight="12.75" x14ac:dyDescent="0.2"/>
  <cols>
    <col min="1" max="1" width="33.7109375" customWidth="1"/>
    <col min="2" max="3" width="19" customWidth="1"/>
    <col min="4" max="4" width="19.42578125" style="4" customWidth="1"/>
    <col min="5" max="5" width="8.85546875" bestFit="1" customWidth="1"/>
  </cols>
  <sheetData>
    <row r="1" spans="1:5" s="2" customFormat="1" x14ac:dyDescent="0.2">
      <c r="A1" s="2" t="s">
        <v>1</v>
      </c>
      <c r="B1" s="2" t="str">
        <f>+'Składka wg grup Działu I'!B1</f>
        <v>III kw. 2021 r. (tys. zł)</v>
      </c>
      <c r="C1" s="2" t="str">
        <f>+'Składka wg grup Działu I'!C1</f>
        <v>III kw. 2022 r. (tys. zł)</v>
      </c>
      <c r="D1" s="3" t="s">
        <v>11</v>
      </c>
    </row>
    <row r="2" spans="1:5" x14ac:dyDescent="0.2">
      <c r="A2" s="8" t="s">
        <v>18</v>
      </c>
      <c r="B2" s="1">
        <v>1499476.0248499999</v>
      </c>
      <c r="C2" s="1">
        <v>1319153.3237100001</v>
      </c>
      <c r="D2" s="4">
        <f>(C2-B2)/B2</f>
        <v>-0.12025714192932052</v>
      </c>
    </row>
    <row r="3" spans="1:5" x14ac:dyDescent="0.2">
      <c r="A3" s="8" t="s">
        <v>19</v>
      </c>
      <c r="B3" s="1">
        <v>749969.12361000001</v>
      </c>
      <c r="C3" s="1">
        <v>759892.56686000002</v>
      </c>
      <c r="D3" s="4">
        <f t="shared" ref="D3:D20" si="0">(C3-B3)/B3</f>
        <v>1.3231802400388439E-2</v>
      </c>
    </row>
    <row r="4" spans="1:5" x14ac:dyDescent="0.2">
      <c r="A4" s="8" t="s">
        <v>3</v>
      </c>
      <c r="B4" s="1">
        <v>7086915.8371200003</v>
      </c>
      <c r="C4" s="1">
        <v>8058228.0689500002</v>
      </c>
      <c r="D4" s="4">
        <f t="shared" si="0"/>
        <v>0.13705711400471837</v>
      </c>
      <c r="E4" s="1"/>
    </row>
    <row r="5" spans="1:5" x14ac:dyDescent="0.2">
      <c r="A5" s="8" t="s">
        <v>4</v>
      </c>
      <c r="B5" s="1">
        <v>75645.786040000006</v>
      </c>
      <c r="C5" s="1">
        <v>81659.280069999993</v>
      </c>
      <c r="D5" s="4">
        <f t="shared" si="0"/>
        <v>7.9495426576969799E-2</v>
      </c>
    </row>
    <row r="6" spans="1:5" x14ac:dyDescent="0.2">
      <c r="A6" s="8" t="s">
        <v>5</v>
      </c>
      <c r="B6" s="1">
        <v>28889.31511</v>
      </c>
      <c r="C6" s="1">
        <v>34707.996960000004</v>
      </c>
      <c r="D6" s="4">
        <f t="shared" si="0"/>
        <v>0.20141293858454523</v>
      </c>
    </row>
    <row r="7" spans="1:5" x14ac:dyDescent="0.2">
      <c r="A7" s="8" t="s">
        <v>6</v>
      </c>
      <c r="B7" s="1">
        <v>82498.997889999999</v>
      </c>
      <c r="C7" s="1">
        <v>96610.476009999998</v>
      </c>
      <c r="D7" s="4">
        <f t="shared" si="0"/>
        <v>0.17105029734804211</v>
      </c>
    </row>
    <row r="8" spans="1:5" x14ac:dyDescent="0.2">
      <c r="A8" s="8" t="s">
        <v>7</v>
      </c>
      <c r="B8" s="1">
        <v>136775.04571000001</v>
      </c>
      <c r="C8" s="1">
        <v>172941.20984999998</v>
      </c>
      <c r="D8" s="4">
        <f t="shared" si="0"/>
        <v>0.26442077904095168</v>
      </c>
    </row>
    <row r="9" spans="1:5" x14ac:dyDescent="0.2">
      <c r="A9" s="8" t="s">
        <v>8</v>
      </c>
      <c r="B9" s="1">
        <v>3054736.49364</v>
      </c>
      <c r="C9" s="1">
        <v>3548495.6347600003</v>
      </c>
      <c r="D9" s="4">
        <f t="shared" si="0"/>
        <v>0.16163722866047958</v>
      </c>
      <c r="E9" s="1"/>
    </row>
    <row r="10" spans="1:5" x14ac:dyDescent="0.2">
      <c r="A10" s="8" t="s">
        <v>9</v>
      </c>
      <c r="B10" s="1">
        <v>2972490.4775399999</v>
      </c>
      <c r="C10" s="1">
        <v>3531348.4121699999</v>
      </c>
      <c r="D10" s="4">
        <f t="shared" si="0"/>
        <v>0.18800999998240689</v>
      </c>
    </row>
    <row r="11" spans="1:5" ht="38.25" x14ac:dyDescent="0.2">
      <c r="A11" s="14" t="s">
        <v>20</v>
      </c>
      <c r="B11" s="1">
        <v>11178245.17465</v>
      </c>
      <c r="C11" s="1">
        <v>11288148.594540002</v>
      </c>
      <c r="D11" s="4">
        <f t="shared" si="0"/>
        <v>9.831902787321229E-3</v>
      </c>
    </row>
    <row r="12" spans="1:5" ht="38.25" x14ac:dyDescent="0.2">
      <c r="A12" s="8" t="s">
        <v>21</v>
      </c>
      <c r="B12" s="1">
        <v>7306.5848699999997</v>
      </c>
      <c r="C12" s="1">
        <v>15424.866470000001</v>
      </c>
      <c r="D12" s="20" t="s">
        <v>34</v>
      </c>
    </row>
    <row r="13" spans="1:5" ht="25.5" x14ac:dyDescent="0.2">
      <c r="A13" s="8" t="s">
        <v>22</v>
      </c>
      <c r="B13" s="1">
        <v>18065.572680000001</v>
      </c>
      <c r="C13" s="1">
        <v>32305.168429999998</v>
      </c>
      <c r="D13" s="4">
        <f t="shared" si="0"/>
        <v>0.78821723519256826</v>
      </c>
    </row>
    <row r="14" spans="1:5" x14ac:dyDescent="0.2">
      <c r="A14" s="8" t="s">
        <v>23</v>
      </c>
      <c r="B14" s="1">
        <v>1994817.1896500001</v>
      </c>
      <c r="C14" s="1">
        <v>2237346.6076500001</v>
      </c>
      <c r="D14" s="4">
        <f t="shared" si="0"/>
        <v>0.12157977144890804</v>
      </c>
    </row>
    <row r="15" spans="1:5" x14ac:dyDescent="0.2">
      <c r="A15" s="8" t="s">
        <v>24</v>
      </c>
      <c r="B15" s="1">
        <v>440455.48189</v>
      </c>
      <c r="C15" s="1">
        <v>523319.50906000001</v>
      </c>
      <c r="D15" s="4">
        <f t="shared" si="0"/>
        <v>0.18813258224061474</v>
      </c>
    </row>
    <row r="16" spans="1:5" x14ac:dyDescent="0.2">
      <c r="A16" s="8" t="s">
        <v>25</v>
      </c>
      <c r="B16" s="1">
        <v>329845.15323</v>
      </c>
      <c r="C16" s="1">
        <v>399974.44229000004</v>
      </c>
      <c r="D16" s="4">
        <f t="shared" si="0"/>
        <v>0.2126127619983523</v>
      </c>
    </row>
    <row r="17" spans="1:4" s="5" customFormat="1" x14ac:dyDescent="0.2">
      <c r="A17" s="12" t="s">
        <v>26</v>
      </c>
      <c r="B17" s="1">
        <v>870497.02359</v>
      </c>
      <c r="C17" s="1">
        <v>866364.24208</v>
      </c>
      <c r="D17" s="4">
        <f t="shared" si="0"/>
        <v>-4.7476113048107579E-3</v>
      </c>
    </row>
    <row r="18" spans="1:4" x14ac:dyDescent="0.2">
      <c r="A18" t="s">
        <v>10</v>
      </c>
      <c r="B18" s="1">
        <v>60937.283459999999</v>
      </c>
      <c r="C18" s="1">
        <v>58539.598109999999</v>
      </c>
      <c r="D18" s="4">
        <f t="shared" si="0"/>
        <v>-3.9346771202458844E-2</v>
      </c>
    </row>
    <row r="19" spans="1:4" x14ac:dyDescent="0.2">
      <c r="A19" t="s">
        <v>27</v>
      </c>
      <c r="B19" s="1">
        <v>1175300.97367</v>
      </c>
      <c r="C19" s="1">
        <v>1403295.1747000001</v>
      </c>
      <c r="D19" s="4">
        <f t="shared" si="0"/>
        <v>0.19398792831598227</v>
      </c>
    </row>
    <row r="20" spans="1:4" x14ac:dyDescent="0.2">
      <c r="A20" s="12" t="s">
        <v>33</v>
      </c>
      <c r="B20" s="1">
        <v>2588265.9015100002</v>
      </c>
      <c r="C20" s="1">
        <v>2436670.1495500002</v>
      </c>
      <c r="D20" s="4">
        <f t="shared" si="0"/>
        <v>-5.8570393355473531E-2</v>
      </c>
    </row>
    <row r="21" spans="1:4" s="5" customFormat="1" x14ac:dyDescent="0.2">
      <c r="A21" s="5" t="s">
        <v>2</v>
      </c>
      <c r="B21" s="6">
        <f>SUM(B2:B20)</f>
        <v>34351133.440709993</v>
      </c>
      <c r="C21" s="6">
        <f>SUM(C2:C20)</f>
        <v>36864425.322220005</v>
      </c>
      <c r="D21" s="7">
        <f t="shared" ref="D21" si="1">(C21-B21)/B21</f>
        <v>7.3164743918798195E-2</v>
      </c>
    </row>
    <row r="22" spans="1:4" x14ac:dyDescent="0.2">
      <c r="B22" s="6"/>
      <c r="C22" s="1"/>
      <c r="D22" s="7"/>
    </row>
    <row r="23" spans="1:4" x14ac:dyDescent="0.2">
      <c r="B23" s="1"/>
      <c r="C23" s="1"/>
      <c r="D23" s="7"/>
    </row>
    <row r="24" spans="1:4" x14ac:dyDescent="0.2">
      <c r="B24" s="1"/>
      <c r="C24" s="1"/>
      <c r="D24" s="7"/>
    </row>
    <row r="25" spans="1:4" x14ac:dyDescent="0.2">
      <c r="B25" s="1"/>
      <c r="C25" s="1"/>
      <c r="D25" s="7"/>
    </row>
    <row r="26" spans="1:4" x14ac:dyDescent="0.2">
      <c r="B26" s="1"/>
      <c r="C26" s="1"/>
      <c r="D26" s="18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/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3.5703125" customWidth="1"/>
  </cols>
  <sheetData>
    <row r="1" spans="1:6" s="2" customFormat="1" x14ac:dyDescent="0.2">
      <c r="A1" s="2" t="s">
        <v>1</v>
      </c>
      <c r="B1" s="2" t="str">
        <f>+'Składka wg grup Działu I'!B1</f>
        <v>III kw. 2021 r. (tys. zł)</v>
      </c>
      <c r="C1" s="2" t="str">
        <f>+'Składka wg grup Działu I'!C1</f>
        <v>III kw. 2022 r. (tys. zł)</v>
      </c>
      <c r="D1" s="3" t="s">
        <v>11</v>
      </c>
    </row>
    <row r="2" spans="1:6" x14ac:dyDescent="0.2">
      <c r="A2" t="s">
        <v>28</v>
      </c>
      <c r="B2" s="16">
        <v>5553458.0807700008</v>
      </c>
      <c r="C2" s="16">
        <v>5119202.7156300005</v>
      </c>
      <c r="D2" s="4">
        <f>(C2-B2)/B2</f>
        <v>-7.8195488076825415E-2</v>
      </c>
      <c r="F2" s="1"/>
    </row>
    <row r="3" spans="1:6" x14ac:dyDescent="0.2">
      <c r="A3" t="s">
        <v>29</v>
      </c>
      <c r="B3" s="16">
        <v>89431.238409999991</v>
      </c>
      <c r="C3" s="16">
        <v>95153.384290000002</v>
      </c>
      <c r="D3" s="4">
        <f t="shared" ref="D3:D6" si="0">(C3-B3)/B3</f>
        <v>6.3983748651300951E-2</v>
      </c>
      <c r="F3" s="1"/>
    </row>
    <row r="4" spans="1:6" ht="38.25" x14ac:dyDescent="0.2">
      <c r="A4" s="8" t="s">
        <v>30</v>
      </c>
      <c r="B4" s="16">
        <v>5798055.8967899997</v>
      </c>
      <c r="C4" s="16">
        <v>7009763.5109700002</v>
      </c>
      <c r="D4" s="4">
        <f t="shared" si="0"/>
        <v>0.20898515567103154</v>
      </c>
      <c r="F4" s="1"/>
    </row>
    <row r="5" spans="1:6" x14ac:dyDescent="0.2">
      <c r="A5" t="s">
        <v>31</v>
      </c>
      <c r="B5" s="16">
        <v>71600.866069999989</v>
      </c>
      <c r="C5" s="16">
        <v>73617.317599999995</v>
      </c>
      <c r="D5" s="4">
        <f t="shared" si="0"/>
        <v>2.8162390215065818E-2</v>
      </c>
      <c r="F5" s="1"/>
    </row>
    <row r="6" spans="1:6" x14ac:dyDescent="0.2">
      <c r="A6" t="s">
        <v>39</v>
      </c>
      <c r="B6" s="16">
        <v>2020880.0568499998</v>
      </c>
      <c r="C6" s="16">
        <v>2177389.2869699998</v>
      </c>
      <c r="D6" s="4">
        <f t="shared" si="0"/>
        <v>7.7446075826961808E-2</v>
      </c>
      <c r="F6" s="1"/>
    </row>
    <row r="7" spans="1:6" x14ac:dyDescent="0.2">
      <c r="A7" t="s">
        <v>33</v>
      </c>
      <c r="B7" s="16">
        <v>0</v>
      </c>
      <c r="C7" s="16">
        <v>0</v>
      </c>
      <c r="D7" s="19" t="s">
        <v>34</v>
      </c>
      <c r="F7" s="1"/>
    </row>
    <row r="8" spans="1:6" s="5" customFormat="1" x14ac:dyDescent="0.2">
      <c r="A8" s="5" t="s">
        <v>2</v>
      </c>
      <c r="B8" s="6">
        <f>SUM(B2:B7)</f>
        <v>13533426.13889</v>
      </c>
      <c r="C8" s="6">
        <f>SUM(C2:C7)</f>
        <v>14475126.215460002</v>
      </c>
      <c r="D8" s="7">
        <f t="shared" ref="D8" si="1">(C8-B8)/B8</f>
        <v>6.9583272329237375E-2</v>
      </c>
      <c r="E8" s="10"/>
      <c r="F8" s="1"/>
    </row>
    <row r="9" spans="1:6" x14ac:dyDescent="0.2">
      <c r="B9" s="1"/>
      <c r="C9" s="1"/>
      <c r="D9" s="7"/>
      <c r="E9" s="1"/>
    </row>
    <row r="10" spans="1:6" x14ac:dyDescent="0.2">
      <c r="B10" s="1"/>
      <c r="C10" s="1"/>
      <c r="D10" s="7"/>
      <c r="E10" s="1"/>
    </row>
    <row r="11" spans="1:6" x14ac:dyDescent="0.2">
      <c r="B11" s="1"/>
      <c r="C11" s="1"/>
      <c r="D11" s="7"/>
    </row>
    <row r="12" spans="1:6" x14ac:dyDescent="0.2">
      <c r="B12" s="1"/>
      <c r="C12" s="1"/>
      <c r="D12" s="7"/>
    </row>
    <row r="13" spans="1:6" x14ac:dyDescent="0.2">
      <c r="B13" s="1"/>
      <c r="C13" s="1"/>
      <c r="D13" s="7"/>
    </row>
    <row r="14" spans="1:6" x14ac:dyDescent="0.2">
      <c r="B14" s="1"/>
      <c r="C14" s="13"/>
    </row>
    <row r="15" spans="1:6" x14ac:dyDescent="0.2">
      <c r="D15" s="11"/>
    </row>
    <row r="16" spans="1:6" x14ac:dyDescent="0.2">
      <c r="C16" s="1"/>
      <c r="D16" s="11"/>
      <c r="E16" s="10"/>
    </row>
    <row r="17" spans="2:5" x14ac:dyDescent="0.2">
      <c r="B17" s="1"/>
      <c r="C17" s="1"/>
      <c r="D17" s="11"/>
      <c r="E17" s="10"/>
    </row>
    <row r="18" spans="2:5" x14ac:dyDescent="0.2">
      <c r="C18" s="1"/>
      <c r="D18" s="11"/>
      <c r="E18" s="10"/>
    </row>
    <row r="19" spans="2:5" x14ac:dyDescent="0.2">
      <c r="D19" s="11"/>
      <c r="E19" s="10"/>
    </row>
    <row r="20" spans="2:5" x14ac:dyDescent="0.2">
      <c r="D20" s="11"/>
      <c r="E20" s="10"/>
    </row>
    <row r="21" spans="2:5" x14ac:dyDescent="0.2">
      <c r="D21" s="11"/>
      <c r="E21" s="10"/>
    </row>
    <row r="22" spans="2:5" x14ac:dyDescent="0.2">
      <c r="D22" s="11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F38"/>
  <sheetViews>
    <sheetView workbookViewId="0">
      <selection activeCell="G39" sqref="G39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5" max="5" width="9.85546875" bestFit="1" customWidth="1"/>
  </cols>
  <sheetData>
    <row r="1" spans="1:6" s="2" customFormat="1" x14ac:dyDescent="0.2">
      <c r="A1" s="9" t="s">
        <v>1</v>
      </c>
      <c r="B1" s="2" t="str">
        <f>+'Składka wg grup Działu I'!B1</f>
        <v>III kw. 2021 r. (tys. zł)</v>
      </c>
      <c r="C1" s="2" t="str">
        <f>+'Składka wg grup Działu I'!C1</f>
        <v>III kw. 2022 r. (tys. zł)</v>
      </c>
      <c r="D1" s="3" t="s">
        <v>11</v>
      </c>
    </row>
    <row r="2" spans="1:6" x14ac:dyDescent="0.2">
      <c r="A2" s="8" t="s">
        <v>18</v>
      </c>
      <c r="B2" s="25">
        <v>225784.78865999999</v>
      </c>
      <c r="C2" s="25">
        <v>246854.38762999998</v>
      </c>
      <c r="D2" s="4">
        <f>(C2-B2)/B2</f>
        <v>9.3317176480510536E-2</v>
      </c>
      <c r="F2">
        <v>1000</v>
      </c>
    </row>
    <row r="3" spans="1:6" x14ac:dyDescent="0.2">
      <c r="A3" s="8" t="s">
        <v>19</v>
      </c>
      <c r="B3" s="25">
        <v>223874.94730999999</v>
      </c>
      <c r="C3" s="25">
        <v>288716.71150999999</v>
      </c>
      <c r="D3" s="4">
        <f t="shared" ref="D3:D20" si="0">(C3-B3)/B3</f>
        <v>0.2896338557713361</v>
      </c>
    </row>
    <row r="4" spans="1:6" x14ac:dyDescent="0.2">
      <c r="A4" s="8" t="s">
        <v>3</v>
      </c>
      <c r="B4" s="25">
        <v>4393893.1747700004</v>
      </c>
      <c r="C4" s="25">
        <v>4781736.9392799996</v>
      </c>
      <c r="D4" s="4">
        <f t="shared" si="0"/>
        <v>8.8268819719382677E-2</v>
      </c>
      <c r="E4" s="1"/>
    </row>
    <row r="5" spans="1:6" x14ac:dyDescent="0.2">
      <c r="A5" s="8" t="s">
        <v>4</v>
      </c>
      <c r="B5" s="25">
        <v>-5004.5751100000007</v>
      </c>
      <c r="C5" s="25">
        <v>24602.350930000001</v>
      </c>
      <c r="D5" s="4">
        <f t="shared" si="0"/>
        <v>-5.9159719635020123</v>
      </c>
    </row>
    <row r="6" spans="1:6" x14ac:dyDescent="0.2">
      <c r="A6" s="8" t="s">
        <v>5</v>
      </c>
      <c r="B6" s="25">
        <v>17986.139850000003</v>
      </c>
      <c r="C6" s="25">
        <v>29425.93333</v>
      </c>
      <c r="D6" s="4">
        <f t="shared" si="0"/>
        <v>0.63603383357435617</v>
      </c>
    </row>
    <row r="7" spans="1:6" x14ac:dyDescent="0.2">
      <c r="A7" s="8" t="s">
        <v>6</v>
      </c>
      <c r="B7" s="25">
        <v>30003.42525</v>
      </c>
      <c r="C7" s="25">
        <v>24464.93993</v>
      </c>
      <c r="D7" s="4">
        <f t="shared" si="0"/>
        <v>-0.18459510118765524</v>
      </c>
    </row>
    <row r="8" spans="1:6" x14ac:dyDescent="0.2">
      <c r="A8" s="8" t="s">
        <v>7</v>
      </c>
      <c r="B8" s="25">
        <v>49427.495920000001</v>
      </c>
      <c r="C8" s="25">
        <v>59394.555319999999</v>
      </c>
      <c r="D8" s="4">
        <f t="shared" si="0"/>
        <v>0.2016500980776369</v>
      </c>
    </row>
    <row r="9" spans="1:6" x14ac:dyDescent="0.2">
      <c r="A9" s="8" t="s">
        <v>8</v>
      </c>
      <c r="B9" s="25">
        <v>1509963.4606600001</v>
      </c>
      <c r="C9" s="25">
        <v>1873819.12748</v>
      </c>
      <c r="D9" s="4">
        <f t="shared" si="0"/>
        <v>0.24096984880744055</v>
      </c>
    </row>
    <row r="10" spans="1:6" x14ac:dyDescent="0.2">
      <c r="A10" s="8" t="s">
        <v>9</v>
      </c>
      <c r="B10" s="25">
        <v>1022973.1911599999</v>
      </c>
      <c r="C10" s="25">
        <v>1469990.45633</v>
      </c>
      <c r="D10" s="4">
        <f t="shared" si="0"/>
        <v>0.43697847512807741</v>
      </c>
      <c r="E10" s="1"/>
    </row>
    <row r="11" spans="1:6" ht="25.5" x14ac:dyDescent="0.2">
      <c r="A11" s="14" t="s">
        <v>20</v>
      </c>
      <c r="B11" s="25">
        <v>6790451.8013000004</v>
      </c>
      <c r="C11" s="25">
        <v>7268005.3032999998</v>
      </c>
      <c r="D11" s="21">
        <f t="shared" si="0"/>
        <v>7.0327205902348644E-2</v>
      </c>
      <c r="E11" s="1"/>
    </row>
    <row r="12" spans="1:6" ht="25.5" x14ac:dyDescent="0.2">
      <c r="A12" s="8" t="s">
        <v>21</v>
      </c>
      <c r="B12" s="25">
        <v>3751.2885000000001</v>
      </c>
      <c r="C12" s="25">
        <v>9927.7906300000013</v>
      </c>
      <c r="D12" s="4">
        <f t="shared" si="0"/>
        <v>1.6465014967523828</v>
      </c>
    </row>
    <row r="13" spans="1:6" ht="25.5" x14ac:dyDescent="0.2">
      <c r="A13" s="8" t="s">
        <v>22</v>
      </c>
      <c r="B13" s="25">
        <v>4611.7662399999999</v>
      </c>
      <c r="C13" s="25">
        <v>3640.4814500000002</v>
      </c>
      <c r="D13" s="4">
        <f t="shared" si="0"/>
        <v>-0.21061015226131663</v>
      </c>
    </row>
    <row r="14" spans="1:6" x14ac:dyDescent="0.2">
      <c r="A14" s="8" t="s">
        <v>23</v>
      </c>
      <c r="B14" s="25">
        <v>828500.77304</v>
      </c>
      <c r="C14" s="25">
        <v>951350.77748000005</v>
      </c>
      <c r="D14" s="4">
        <f t="shared" si="0"/>
        <v>0.14827989114509715</v>
      </c>
    </row>
    <row r="15" spans="1:6" x14ac:dyDescent="0.2">
      <c r="A15" s="8" t="s">
        <v>24</v>
      </c>
      <c r="B15" s="25">
        <v>60066.000679999997</v>
      </c>
      <c r="C15" s="25">
        <v>84756.629280000008</v>
      </c>
      <c r="D15" s="4">
        <f t="shared" si="0"/>
        <v>0.41105830786934977</v>
      </c>
    </row>
    <row r="16" spans="1:6" x14ac:dyDescent="0.2">
      <c r="A16" s="8" t="s">
        <v>25</v>
      </c>
      <c r="B16" s="25">
        <v>51357.48487</v>
      </c>
      <c r="C16" s="25">
        <v>53900.614289999998</v>
      </c>
      <c r="D16" s="4">
        <f t="shared" si="0"/>
        <v>4.9518184670401234E-2</v>
      </c>
    </row>
    <row r="17" spans="1:5" s="5" customFormat="1" x14ac:dyDescent="0.2">
      <c r="A17" s="12" t="s">
        <v>26</v>
      </c>
      <c r="B17" s="25">
        <v>129225.66040000001</v>
      </c>
      <c r="C17" s="25">
        <v>161163.44675</v>
      </c>
      <c r="D17" s="4">
        <f t="shared" si="0"/>
        <v>0.24714740285436368</v>
      </c>
    </row>
    <row r="18" spans="1:5" x14ac:dyDescent="0.2">
      <c r="A18" t="s">
        <v>10</v>
      </c>
      <c r="B18" s="25">
        <v>10237.451849999999</v>
      </c>
      <c r="C18" s="25">
        <v>9930.8532799999994</v>
      </c>
      <c r="D18" s="4">
        <f t="shared" si="0"/>
        <v>-2.9948719123890202E-2</v>
      </c>
    </row>
    <row r="19" spans="1:5" x14ac:dyDescent="0.2">
      <c r="A19" t="s">
        <v>27</v>
      </c>
      <c r="B19" s="25">
        <v>508694.37552999996</v>
      </c>
      <c r="C19" s="25">
        <v>642480.88187000004</v>
      </c>
      <c r="D19" s="4">
        <f t="shared" si="0"/>
        <v>0.26299977506260064</v>
      </c>
    </row>
    <row r="20" spans="1:5" x14ac:dyDescent="0.2">
      <c r="A20" s="12" t="s">
        <v>33</v>
      </c>
      <c r="B20" s="25">
        <v>894834.11644000001</v>
      </c>
      <c r="C20" s="25">
        <v>1128905.81559</v>
      </c>
      <c r="D20" s="4">
        <f t="shared" si="0"/>
        <v>0.26158110743612317</v>
      </c>
    </row>
    <row r="21" spans="1:5" x14ac:dyDescent="0.2">
      <c r="A21" s="5" t="s">
        <v>2</v>
      </c>
      <c r="B21" s="6">
        <f>SUM(B2:B20)</f>
        <v>16750632.767320003</v>
      </c>
      <c r="C21" s="6">
        <f>SUM(C2:C20)</f>
        <v>19113067.995660003</v>
      </c>
      <c r="D21" s="7">
        <f>(C21-B21)/B21</f>
        <v>0.14103558123183516</v>
      </c>
      <c r="E21" s="1"/>
    </row>
    <row r="22" spans="1:5" x14ac:dyDescent="0.2">
      <c r="C22" s="1"/>
      <c r="D22" s="7"/>
    </row>
    <row r="23" spans="1:5" x14ac:dyDescent="0.2">
      <c r="B23" s="1"/>
      <c r="C23" s="1"/>
    </row>
    <row r="24" spans="1:5" x14ac:dyDescent="0.2">
      <c r="B24" s="1"/>
      <c r="C24" s="13"/>
      <c r="D24" s="7"/>
    </row>
    <row r="25" spans="1:5" x14ac:dyDescent="0.2">
      <c r="B25" s="15"/>
      <c r="C25" s="13"/>
      <c r="D25" s="7"/>
    </row>
    <row r="26" spans="1:5" x14ac:dyDescent="0.2">
      <c r="B26" s="1"/>
      <c r="D26" s="7"/>
    </row>
    <row r="27" spans="1:5" x14ac:dyDescent="0.2">
      <c r="A27"/>
      <c r="B27" s="1"/>
      <c r="D27" s="1"/>
    </row>
    <row r="28" spans="1:5" x14ac:dyDescent="0.2">
      <c r="A28"/>
      <c r="B28" s="1"/>
      <c r="D28" s="1"/>
    </row>
    <row r="29" spans="1:5" x14ac:dyDescent="0.2">
      <c r="A29"/>
      <c r="B29" s="1"/>
      <c r="D29" s="1"/>
    </row>
    <row r="30" spans="1:5" x14ac:dyDescent="0.2">
      <c r="A30"/>
      <c r="B30" s="17"/>
      <c r="D30" s="1"/>
    </row>
    <row r="31" spans="1:5" x14ac:dyDescent="0.2">
      <c r="A31"/>
      <c r="B31" s="1"/>
      <c r="C31" s="13"/>
      <c r="D31" s="1"/>
    </row>
    <row r="32" spans="1:5" x14ac:dyDescent="0.2">
      <c r="A32"/>
      <c r="B32" s="1"/>
      <c r="D32" s="1"/>
    </row>
    <row r="33" spans="1:4" x14ac:dyDescent="0.2">
      <c r="A33"/>
      <c r="B33" s="15"/>
      <c r="D33" s="1"/>
    </row>
    <row r="34" spans="1:4" x14ac:dyDescent="0.2">
      <c r="A34"/>
      <c r="B34" s="1"/>
      <c r="D34" s="1"/>
    </row>
    <row r="35" spans="1:4" x14ac:dyDescent="0.2">
      <c r="A35"/>
      <c r="D35" s="1"/>
    </row>
    <row r="36" spans="1:4" x14ac:dyDescent="0.2">
      <c r="B36" s="1"/>
    </row>
    <row r="38" spans="1:4" x14ac:dyDescent="0.2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9DD-882D-4A36-A22C-0F61A758CFFC}">
  <dimension ref="A1:E30"/>
  <sheetViews>
    <sheetView workbookViewId="0">
      <selection activeCell="C7" sqref="C7"/>
    </sheetView>
  </sheetViews>
  <sheetFormatPr defaultColWidth="8.7109375" defaultRowHeight="12.75" x14ac:dyDescent="0.2"/>
  <cols>
    <col min="1" max="1" width="42.5703125" style="32" customWidth="1"/>
    <col min="2" max="3" width="19.28515625" style="34" customWidth="1"/>
    <col min="4" max="4" width="19" style="31" customWidth="1"/>
    <col min="5" max="5" width="16.140625" style="32" customWidth="1"/>
    <col min="6" max="16384" width="8.7109375" style="32"/>
  </cols>
  <sheetData>
    <row r="1" spans="1:5" s="26" customFormat="1" x14ac:dyDescent="0.2">
      <c r="A1" s="26" t="s">
        <v>0</v>
      </c>
      <c r="B1" s="26" t="str">
        <f>+'Składka wg grup Działu I'!B1</f>
        <v>III kw. 2021 r. (tys. zł)</v>
      </c>
      <c r="C1" s="26" t="str">
        <f>+'Składka wg grup Działu I'!C1</f>
        <v>III kw. 2022 r. (tys. zł)</v>
      </c>
      <c r="D1" s="27" t="s">
        <v>11</v>
      </c>
    </row>
    <row r="2" spans="1:5" s="26" customFormat="1" x14ac:dyDescent="0.2">
      <c r="A2" s="26" t="s">
        <v>13</v>
      </c>
      <c r="B2" s="28"/>
      <c r="C2" s="28"/>
      <c r="D2" s="27"/>
    </row>
    <row r="3" spans="1:5" s="26" customFormat="1" x14ac:dyDescent="0.2">
      <c r="B3" s="28"/>
      <c r="C3" s="28"/>
      <c r="D3" s="27"/>
    </row>
    <row r="4" spans="1:5" x14ac:dyDescent="0.2">
      <c r="A4" s="29" t="s">
        <v>14</v>
      </c>
      <c r="B4" s="30">
        <v>3966017.8476600004</v>
      </c>
      <c r="C4" s="30">
        <v>4228684.1962800007</v>
      </c>
      <c r="D4" s="31">
        <f t="shared" ref="D4:D10" si="0">(C4-B4)/B4</f>
        <v>6.6229240187352337E-2</v>
      </c>
    </row>
    <row r="5" spans="1:5" x14ac:dyDescent="0.2">
      <c r="A5" s="29" t="s">
        <v>15</v>
      </c>
      <c r="B5" s="30">
        <v>1902611.9346100003</v>
      </c>
      <c r="C5" s="30">
        <v>1975990.1868900007</v>
      </c>
      <c r="D5" s="31">
        <f t="shared" si="0"/>
        <v>3.8567114473105374E-2</v>
      </c>
    </row>
    <row r="6" spans="1:5" x14ac:dyDescent="0.2">
      <c r="A6" s="29" t="s">
        <v>16</v>
      </c>
      <c r="B6" s="33">
        <v>1860544.1675300004</v>
      </c>
      <c r="C6" s="33">
        <v>1935534.9923100001</v>
      </c>
      <c r="D6" s="31">
        <f t="shared" si="0"/>
        <v>4.0305855721530719E-2</v>
      </c>
    </row>
    <row r="7" spans="1:5" x14ac:dyDescent="0.2">
      <c r="A7" s="29" t="s">
        <v>32</v>
      </c>
      <c r="B7" s="30">
        <v>374749.86135000002</v>
      </c>
      <c r="C7" s="30">
        <v>336205.91895000002</v>
      </c>
      <c r="D7" s="31">
        <f t="shared" si="0"/>
        <v>-0.10285245272980005</v>
      </c>
    </row>
    <row r="8" spans="1:5" x14ac:dyDescent="0.2">
      <c r="A8" s="29" t="s">
        <v>17</v>
      </c>
      <c r="B8" s="30">
        <v>1486797.0581799997</v>
      </c>
      <c r="C8" s="30">
        <v>1599558.4803599999</v>
      </c>
      <c r="D8" s="31">
        <f t="shared" si="0"/>
        <v>7.5841838373040898E-2</v>
      </c>
      <c r="E8" s="34"/>
    </row>
    <row r="9" spans="1:5" ht="33.75" x14ac:dyDescent="0.2">
      <c r="A9" s="35" t="s">
        <v>35</v>
      </c>
      <c r="B9" s="34">
        <v>6234621.2921700012</v>
      </c>
      <c r="C9" s="34">
        <v>5243922.0580899995</v>
      </c>
      <c r="D9" s="31">
        <f t="shared" si="0"/>
        <v>-0.15890287278943646</v>
      </c>
      <c r="E9" s="34"/>
    </row>
    <row r="10" spans="1:5" ht="22.5" x14ac:dyDescent="0.2">
      <c r="A10" s="35" t="s">
        <v>36</v>
      </c>
      <c r="B10" s="34">
        <v>28949320.277160008</v>
      </c>
      <c r="C10" s="34">
        <v>26534409.920250002</v>
      </c>
      <c r="D10" s="31">
        <f t="shared" si="0"/>
        <v>-8.3418551240226679E-2</v>
      </c>
    </row>
    <row r="12" spans="1:5" x14ac:dyDescent="0.2">
      <c r="A12" s="26" t="s">
        <v>0</v>
      </c>
      <c r="E12" s="34"/>
    </row>
    <row r="13" spans="1:5" x14ac:dyDescent="0.2">
      <c r="A13" s="26" t="s">
        <v>12</v>
      </c>
      <c r="B13" s="26" t="str">
        <f>+B1</f>
        <v>III kw. 2021 r. (tys. zł)</v>
      </c>
      <c r="C13" s="26" t="str">
        <f>+C1</f>
        <v>III kw. 2022 r. (tys. zł)</v>
      </c>
      <c r="D13" s="27" t="s">
        <v>11</v>
      </c>
      <c r="E13" s="34"/>
    </row>
    <row r="14" spans="1:5" x14ac:dyDescent="0.2">
      <c r="E14" s="34"/>
    </row>
    <row r="15" spans="1:5" x14ac:dyDescent="0.2">
      <c r="A15" s="29" t="s">
        <v>14</v>
      </c>
      <c r="B15" s="33">
        <v>7944131.7406700021</v>
      </c>
      <c r="C15" s="33">
        <v>8732165.8075600006</v>
      </c>
      <c r="D15" s="31">
        <f t="shared" ref="D15:D21" si="1">(C15-B15)/B15</f>
        <v>9.9197003853253862E-2</v>
      </c>
      <c r="E15" s="36"/>
    </row>
    <row r="16" spans="1:5" x14ac:dyDescent="0.2">
      <c r="A16" s="29" t="s">
        <v>15</v>
      </c>
      <c r="B16" s="33">
        <v>2284892.5159700029</v>
      </c>
      <c r="C16" s="33">
        <v>2124077.0856800014</v>
      </c>
      <c r="D16" s="31">
        <f t="shared" si="1"/>
        <v>-7.0382054808267716E-2</v>
      </c>
      <c r="E16" s="34"/>
    </row>
    <row r="17" spans="1:5" x14ac:dyDescent="0.2">
      <c r="A17" s="29" t="s">
        <v>16</v>
      </c>
      <c r="B17" s="33">
        <v>4465797.2574499985</v>
      </c>
      <c r="C17" s="33">
        <v>2883202.5533499997</v>
      </c>
      <c r="D17" s="31">
        <f t="shared" si="1"/>
        <v>-0.35438122531421667</v>
      </c>
      <c r="E17" s="34"/>
    </row>
    <row r="18" spans="1:5" x14ac:dyDescent="0.2">
      <c r="A18" s="29" t="s">
        <v>32</v>
      </c>
      <c r="B18" s="33">
        <v>614535.85999999987</v>
      </c>
      <c r="C18" s="33">
        <v>651065.87404999998</v>
      </c>
      <c r="D18" s="31">
        <f t="shared" si="1"/>
        <v>5.9443258608212257E-2</v>
      </c>
      <c r="E18" s="34"/>
    </row>
    <row r="19" spans="1:5" x14ac:dyDescent="0.2">
      <c r="A19" s="29" t="s">
        <v>17</v>
      </c>
      <c r="B19" s="33">
        <v>3851261.3974500005</v>
      </c>
      <c r="C19" s="33">
        <v>2232136.6793</v>
      </c>
      <c r="D19" s="31">
        <f t="shared" si="1"/>
        <v>-0.42041413216512813</v>
      </c>
      <c r="E19" s="34"/>
    </row>
    <row r="20" spans="1:5" ht="33.75" x14ac:dyDescent="0.2">
      <c r="A20" s="35" t="s">
        <v>35</v>
      </c>
      <c r="B20" s="33">
        <v>11004442.71703</v>
      </c>
      <c r="C20" s="33">
        <v>11569244.513010001</v>
      </c>
      <c r="D20" s="31">
        <f t="shared" si="1"/>
        <v>5.1324888547598875E-2</v>
      </c>
      <c r="E20" s="36"/>
    </row>
    <row r="21" spans="1:5" ht="22.5" x14ac:dyDescent="0.2">
      <c r="A21" s="35" t="s">
        <v>36</v>
      </c>
      <c r="B21" s="33">
        <v>58064088.408769988</v>
      </c>
      <c r="C21" s="33">
        <v>53412322.598420002</v>
      </c>
      <c r="D21" s="31">
        <f t="shared" si="1"/>
        <v>-8.0114334657278186E-2</v>
      </c>
      <c r="E21" s="34"/>
    </row>
    <row r="22" spans="1:5" x14ac:dyDescent="0.2">
      <c r="A22" s="29"/>
      <c r="B22" s="33"/>
      <c r="C22" s="33"/>
    </row>
    <row r="23" spans="1:5" x14ac:dyDescent="0.2">
      <c r="B23" s="33"/>
      <c r="C23" s="33"/>
      <c r="E23" s="37"/>
    </row>
    <row r="24" spans="1:5" x14ac:dyDescent="0.2">
      <c r="B24" s="38"/>
      <c r="C24" s="33"/>
      <c r="E24" s="34"/>
    </row>
    <row r="25" spans="1:5" x14ac:dyDescent="0.2">
      <c r="A25" s="29"/>
      <c r="E25" s="34"/>
    </row>
    <row r="26" spans="1:5" x14ac:dyDescent="0.2">
      <c r="A26" s="29"/>
      <c r="B26" s="33"/>
      <c r="C26" s="33"/>
      <c r="E26" s="34"/>
    </row>
    <row r="27" spans="1:5" x14ac:dyDescent="0.2">
      <c r="A27" s="29"/>
      <c r="E27" s="34"/>
    </row>
    <row r="28" spans="1:5" x14ac:dyDescent="0.2">
      <c r="A28" s="29"/>
    </row>
    <row r="29" spans="1:5" x14ac:dyDescent="0.2">
      <c r="B29" s="33"/>
      <c r="C29" s="33"/>
    </row>
    <row r="30" spans="1:5" x14ac:dyDescent="0.2">
      <c r="B30" s="38"/>
      <c r="C30" s="38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Jaworski</cp:lastModifiedBy>
  <cp:lastPrinted>2012-12-03T08:54:54Z</cp:lastPrinted>
  <dcterms:created xsi:type="dcterms:W3CDTF">2010-03-12T15:49:31Z</dcterms:created>
  <dcterms:modified xsi:type="dcterms:W3CDTF">2022-12-08T09:07:17Z</dcterms:modified>
</cp:coreProperties>
</file>