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rojekty\Wyniki\IVkw 2016\"/>
    </mc:Choice>
  </mc:AlternateContent>
  <bookViews>
    <workbookView xWindow="480" yWindow="96" windowWidth="11352" windowHeight="8700" tabRatio="859" activeTab="4"/>
  </bookViews>
  <sheets>
    <sheet name="Składka wg grup Działu I" sheetId="9" r:id="rId1"/>
    <sheet name="Składka wg grup Działu II" sheetId="4" r:id="rId2"/>
    <sheet name="Odszk&amp;Świadczenia Dział I" sheetId="7" r:id="rId3"/>
    <sheet name="Odszkodowania Dział II" sheetId="6" r:id="rId4"/>
    <sheet name="Zyski,wyniki i koszty" sheetId="3" r:id="rId5"/>
    <sheet name="Arkusz2" sheetId="12" state="hidden" r:id="rId6"/>
  </sheets>
  <calcPr calcId="162913"/>
</workbook>
</file>

<file path=xl/calcChain.xml><?xml version="1.0" encoding="utf-8"?>
<calcChain xmlns="http://schemas.openxmlformats.org/spreadsheetml/2006/main">
  <c r="D6" i="4" l="1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5" i="4"/>
  <c r="B8" i="7"/>
  <c r="C8" i="7"/>
  <c r="C21" i="6"/>
  <c r="B21" i="6"/>
  <c r="D6" i="6"/>
  <c r="D14" i="3"/>
  <c r="C21" i="4"/>
  <c r="B21" i="4"/>
  <c r="D3" i="4"/>
  <c r="D4" i="4"/>
  <c r="D2" i="4"/>
  <c r="C8" i="9"/>
  <c r="D2" i="9"/>
  <c r="D3" i="9"/>
  <c r="D4" i="9"/>
  <c r="D5" i="9"/>
  <c r="D6" i="9"/>
  <c r="D7" i="9"/>
  <c r="D7" i="7"/>
  <c r="B8" i="9"/>
  <c r="D20" i="6"/>
  <c r="D17" i="3"/>
  <c r="D8" i="3"/>
  <c r="D6" i="3"/>
  <c r="D7" i="3"/>
  <c r="D9" i="3"/>
  <c r="D16" i="3"/>
  <c r="D15" i="3"/>
  <c r="D3" i="7"/>
  <c r="D4" i="7"/>
  <c r="D6" i="7"/>
  <c r="D2" i="7"/>
  <c r="D3" i="6"/>
  <c r="D4" i="6"/>
  <c r="D5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" i="6"/>
  <c r="D18" i="3"/>
  <c r="D5" i="3"/>
  <c r="D5" i="7"/>
  <c r="D8" i="9" l="1"/>
  <c r="D21" i="6"/>
  <c r="D21" i="4"/>
  <c r="D8" i="7"/>
</calcChain>
</file>

<file path=xl/sharedStrings.xml><?xml version="1.0" encoding="utf-8"?>
<sst xmlns="http://schemas.openxmlformats.org/spreadsheetml/2006/main" count="86" uniqueCount="37">
  <si>
    <t>Wielkość</t>
  </si>
  <si>
    <t>Grupa</t>
  </si>
  <si>
    <t>SUMA:</t>
  </si>
  <si>
    <t>casco pojazdów lądowych</t>
  </si>
  <si>
    <t>casco pojazdów szynowych</t>
  </si>
  <si>
    <t>casco statków powietrznych</t>
  </si>
  <si>
    <t>żeglugi morskiej i śródlądowej</t>
  </si>
  <si>
    <t>przedmiotów w transporcie</t>
  </si>
  <si>
    <t>szkód spowodowanych żywiołami</t>
  </si>
  <si>
    <t>pozostałych szkód rzeczowych</t>
  </si>
  <si>
    <t>ochrony prawnej</t>
  </si>
  <si>
    <t>Różnica rok do roku</t>
  </si>
  <si>
    <t>Dział II</t>
  </si>
  <si>
    <t>Dział I</t>
  </si>
  <si>
    <t>Koszty działalności ubezpieczeniowej</t>
  </si>
  <si>
    <t>Wynik techniczny</t>
  </si>
  <si>
    <t>Wynik finansowy brutto</t>
  </si>
  <si>
    <t>Wynik finansowy netto</t>
  </si>
  <si>
    <t>wypadku</t>
  </si>
  <si>
    <t>choroby</t>
  </si>
  <si>
    <t xml:space="preserve">odpowiedzialności cywilnej wynikającej
z posiadania pojazdów lądowych   </t>
  </si>
  <si>
    <t>odpowiedzialności cywilnej wynikającej
z posiadania pojazdów powietrznych</t>
  </si>
  <si>
    <t>odpowiedzialności cywilnej
za żeglugę morską i śródlądową</t>
  </si>
  <si>
    <t>odpowiedzialności cywilnej ogólnej</t>
  </si>
  <si>
    <t>kredytu</t>
  </si>
  <si>
    <t>gwarancji</t>
  </si>
  <si>
    <t>różnych ryzyk finansowych</t>
  </si>
  <si>
    <t>świadczenia pomocy</t>
  </si>
  <si>
    <t>na życie</t>
  </si>
  <si>
    <t>posagowe</t>
  </si>
  <si>
    <t>związane z ubezpieczeniowym funduszem kapitałowym</t>
  </si>
  <si>
    <t>rentowe</t>
  </si>
  <si>
    <t>wypadkowe</t>
  </si>
  <si>
    <t>Podatek dochodowy</t>
  </si>
  <si>
    <t>reasekuracja czynna</t>
  </si>
  <si>
    <t>2015 (tys. zł)</t>
  </si>
  <si>
    <t>2016 (tys. 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</si>
</sst>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6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color indexed="6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3" fontId="0" fillId="0" borderId="0" xfId="0" applyNumberFormat="1"/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10" fontId="0" fillId="0" borderId="0" xfId="0" applyNumberFormat="1"/>
    <xf numFmtId="0" fontId="2" fillId="0" borderId="0" xfId="0" applyFont="1"/>
    <xf numFmtId="3" fontId="2" fillId="0" borderId="0" xfId="0" applyNumberFormat="1" applyFont="1"/>
    <xf numFmtId="10" fontId="2" fillId="0" borderId="0" xfId="0" applyNumberFormat="1" applyFont="1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2" fontId="0" fillId="0" borderId="0" xfId="0" applyNumberFormat="1"/>
    <xf numFmtId="3" fontId="2" fillId="0" borderId="0" xfId="0" applyNumberFormat="1" applyFont="1" applyAlignment="1">
      <alignment horizontal="center"/>
    </xf>
    <xf numFmtId="1" fontId="0" fillId="0" borderId="0" xfId="0" applyNumberFormat="1"/>
    <xf numFmtId="0" fontId="3" fillId="0" borderId="0" xfId="0" applyFont="1"/>
    <xf numFmtId="0" fontId="4" fillId="0" borderId="0" xfId="0" applyFont="1"/>
    <xf numFmtId="3" fontId="4" fillId="0" borderId="0" xfId="0" applyNumberFormat="1" applyFont="1"/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10" fontId="3" fillId="0" borderId="0" xfId="0" applyNumberFormat="1" applyFont="1"/>
    <xf numFmtId="164" fontId="0" fillId="0" borderId="0" xfId="0" applyNumberFormat="1"/>
    <xf numFmtId="4" fontId="0" fillId="0" borderId="0" xfId="0" applyNumberFormat="1"/>
    <xf numFmtId="4" fontId="3" fillId="0" borderId="0" xfId="0" applyNumberFormat="1" applyFont="1"/>
    <xf numFmtId="49" fontId="5" fillId="0" borderId="0" xfId="0" applyNumberFormat="1" applyFont="1" applyFill="1" applyBorder="1" applyAlignment="1" applyProtection="1">
      <alignment horizontal="left" vertical="center" wrapText="1"/>
    </xf>
    <xf numFmtId="3" fontId="0" fillId="0" borderId="0" xfId="0" applyNumberFormat="1" applyAlignment="1">
      <alignment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A10" sqref="A10"/>
    </sheetView>
  </sheetViews>
  <sheetFormatPr defaultRowHeight="13.2" x14ac:dyDescent="0.25"/>
  <cols>
    <col min="1" max="1" width="26.44140625" customWidth="1"/>
    <col min="2" max="2" width="19" customWidth="1"/>
    <col min="3" max="3" width="18.44140625" customWidth="1"/>
    <col min="4" max="4" width="20" style="4" customWidth="1"/>
    <col min="5" max="5" width="16" customWidth="1"/>
    <col min="6" max="6" width="30.5546875" customWidth="1"/>
    <col min="7" max="7" width="19.33203125" customWidth="1"/>
    <col min="8" max="8" width="19.5546875" customWidth="1"/>
    <col min="9" max="9" width="19.6640625" customWidth="1"/>
    <col min="10" max="10" width="18" customWidth="1"/>
  </cols>
  <sheetData>
    <row r="1" spans="1:9" s="2" customFormat="1" x14ac:dyDescent="0.25">
      <c r="A1" s="2" t="s">
        <v>1</v>
      </c>
      <c r="B1" s="2" t="s">
        <v>35</v>
      </c>
      <c r="C1" s="2" t="s">
        <v>36</v>
      </c>
      <c r="D1" s="3" t="s">
        <v>11</v>
      </c>
    </row>
    <row r="2" spans="1:9" x14ac:dyDescent="0.25">
      <c r="A2" t="s">
        <v>28</v>
      </c>
      <c r="B2" s="24">
        <v>8432578</v>
      </c>
      <c r="C2" s="24">
        <v>7814940</v>
      </c>
      <c r="D2" s="19">
        <f t="shared" ref="D2:D8" si="0">(C2-B2)/B2</f>
        <v>-7.3244267648636036E-2</v>
      </c>
      <c r="F2" s="1"/>
      <c r="G2" s="1"/>
      <c r="H2" s="1"/>
      <c r="I2" s="1"/>
    </row>
    <row r="3" spans="1:9" x14ac:dyDescent="0.25">
      <c r="A3" t="s">
        <v>29</v>
      </c>
      <c r="B3" s="24">
        <v>117259</v>
      </c>
      <c r="C3" s="24">
        <v>125994</v>
      </c>
      <c r="D3" s="19">
        <f t="shared" si="0"/>
        <v>7.4493215872555626E-2</v>
      </c>
      <c r="F3" s="1"/>
      <c r="G3" s="1"/>
      <c r="H3" s="1"/>
      <c r="I3" s="1"/>
    </row>
    <row r="4" spans="1:9" ht="26.4" x14ac:dyDescent="0.25">
      <c r="A4" s="8" t="s">
        <v>30</v>
      </c>
      <c r="B4" s="24">
        <v>13411585</v>
      </c>
      <c r="C4" s="24">
        <v>10325116</v>
      </c>
      <c r="D4" s="19">
        <f t="shared" si="0"/>
        <v>-0.23013454412733469</v>
      </c>
      <c r="F4" s="1"/>
      <c r="G4" s="1"/>
      <c r="H4" s="1"/>
      <c r="I4" s="1"/>
    </row>
    <row r="5" spans="1:9" x14ac:dyDescent="0.25">
      <c r="A5" t="s">
        <v>31</v>
      </c>
      <c r="B5" s="24">
        <v>131151</v>
      </c>
      <c r="C5" s="24">
        <v>137886</v>
      </c>
      <c r="D5" s="19">
        <f t="shared" si="0"/>
        <v>5.135302056408262E-2</v>
      </c>
      <c r="F5" s="1"/>
      <c r="G5" s="1"/>
      <c r="H5" s="1"/>
      <c r="I5" s="1"/>
    </row>
    <row r="6" spans="1:9" x14ac:dyDescent="0.25">
      <c r="A6" t="s">
        <v>32</v>
      </c>
      <c r="B6" s="24">
        <v>5412214</v>
      </c>
      <c r="C6" s="24">
        <v>5429259</v>
      </c>
      <c r="D6" s="19">
        <f t="shared" si="0"/>
        <v>3.1493581000307824E-3</v>
      </c>
      <c r="F6" s="1"/>
      <c r="G6" s="1"/>
      <c r="H6" s="1"/>
      <c r="I6" s="1"/>
    </row>
    <row r="7" spans="1:9" x14ac:dyDescent="0.25">
      <c r="A7" t="s">
        <v>34</v>
      </c>
      <c r="B7" s="24">
        <v>20231</v>
      </c>
      <c r="C7" s="24">
        <v>23500</v>
      </c>
      <c r="D7" s="19">
        <f t="shared" si="0"/>
        <v>0.16158370817062923</v>
      </c>
      <c r="F7" s="1"/>
      <c r="G7" s="1"/>
      <c r="H7" s="1"/>
      <c r="I7" s="1"/>
    </row>
    <row r="8" spans="1:9" s="5" customFormat="1" x14ac:dyDescent="0.25">
      <c r="A8" s="5" t="s">
        <v>2</v>
      </c>
      <c r="B8" s="6">
        <f>SUM(B2:B7)</f>
        <v>27525018</v>
      </c>
      <c r="C8" s="6">
        <f>SUM(C2:C7)</f>
        <v>23856695</v>
      </c>
      <c r="D8" s="7">
        <f t="shared" si="0"/>
        <v>-0.13327231974925502</v>
      </c>
      <c r="E8" s="6"/>
      <c r="F8" s="1"/>
      <c r="G8" s="6"/>
      <c r="H8" s="1"/>
      <c r="I8" s="6"/>
    </row>
    <row r="9" spans="1:9" x14ac:dyDescent="0.25">
      <c r="B9" s="1"/>
      <c r="C9" s="1"/>
      <c r="D9" s="7"/>
    </row>
    <row r="10" spans="1:9" x14ac:dyDescent="0.25">
      <c r="B10" s="1"/>
      <c r="C10" s="1"/>
      <c r="D10" s="7"/>
      <c r="E10" s="1"/>
      <c r="G10" s="1"/>
      <c r="I10" s="1"/>
    </row>
    <row r="11" spans="1:9" x14ac:dyDescent="0.25">
      <c r="B11" s="1"/>
      <c r="C11" s="1"/>
      <c r="D11" s="7"/>
      <c r="E11" s="1"/>
      <c r="G11" s="1"/>
      <c r="I11" s="1"/>
    </row>
    <row r="12" spans="1:9" x14ac:dyDescent="0.25">
      <c r="B12" s="10"/>
      <c r="C12" s="10"/>
      <c r="D12" s="7"/>
      <c r="F12" s="20"/>
      <c r="H12" s="1"/>
    </row>
    <row r="13" spans="1:9" x14ac:dyDescent="0.25">
      <c r="B13" s="1"/>
      <c r="C13" s="10"/>
      <c r="D13" s="7"/>
      <c r="F13" s="1"/>
      <c r="H13" s="1"/>
    </row>
    <row r="14" spans="1:9" x14ac:dyDescent="0.25">
      <c r="B14" s="1"/>
      <c r="C14" s="10"/>
      <c r="D14" s="7"/>
      <c r="F14" s="1"/>
      <c r="H14" s="1"/>
    </row>
    <row r="15" spans="1:9" x14ac:dyDescent="0.25">
      <c r="B15" s="1"/>
      <c r="C15" s="10"/>
      <c r="D15" s="7"/>
      <c r="F15" s="1"/>
      <c r="H15" s="1"/>
    </row>
    <row r="16" spans="1:9" x14ac:dyDescent="0.25">
      <c r="B16" s="1"/>
      <c r="C16" s="10"/>
      <c r="D16" s="7"/>
      <c r="F16" s="1"/>
      <c r="H16" s="1"/>
    </row>
    <row r="17" spans="2:8" x14ac:dyDescent="0.25">
      <c r="B17" s="1"/>
      <c r="C17" s="10"/>
      <c r="D17" s="7"/>
      <c r="F17" s="1"/>
      <c r="H17" s="1"/>
    </row>
    <row r="18" spans="2:8" x14ac:dyDescent="0.25">
      <c r="B18" s="1"/>
      <c r="C18" s="10"/>
      <c r="D18"/>
      <c r="F18" s="1"/>
      <c r="H18" s="1"/>
    </row>
    <row r="19" spans="2:8" x14ac:dyDescent="0.25">
      <c r="B19" s="1"/>
      <c r="C19" s="10"/>
      <c r="D19"/>
      <c r="F19" s="1"/>
      <c r="H19" s="1"/>
    </row>
    <row r="20" spans="2:8" x14ac:dyDescent="0.25">
      <c r="C20" s="10"/>
      <c r="D20"/>
      <c r="F20" s="1"/>
      <c r="H20" s="1"/>
    </row>
    <row r="21" spans="2:8" x14ac:dyDescent="0.25">
      <c r="F21" s="1"/>
      <c r="H21" s="1"/>
    </row>
    <row r="22" spans="2:8" x14ac:dyDescent="0.25">
      <c r="F22" s="1"/>
      <c r="H22" s="1"/>
    </row>
  </sheetData>
  <phoneticPr fontId="1" type="noConversion"/>
  <pageMargins left="0.75" right="0.75" top="1" bottom="1" header="0.5" footer="0.5"/>
  <pageSetup paperSize="9" orientation="portrait" horizontalDpi="30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I26"/>
  <sheetViews>
    <sheetView workbookViewId="0">
      <selection activeCell="C24" sqref="C24"/>
    </sheetView>
  </sheetViews>
  <sheetFormatPr defaultRowHeight="13.2" x14ac:dyDescent="0.25"/>
  <cols>
    <col min="1" max="1" width="41" customWidth="1"/>
    <col min="2" max="3" width="19" customWidth="1"/>
    <col min="4" max="4" width="19.44140625" style="4" customWidth="1"/>
    <col min="6" max="6" width="23.44140625" customWidth="1"/>
    <col min="7" max="7" width="31.109375" customWidth="1"/>
    <col min="8" max="8" width="13.44140625" customWidth="1"/>
    <col min="9" max="9" width="17.33203125" customWidth="1"/>
  </cols>
  <sheetData>
    <row r="1" spans="1:9" s="2" customFormat="1" x14ac:dyDescent="0.25">
      <c r="A1" s="2" t="s">
        <v>1</v>
      </c>
      <c r="B1" s="2" t="s">
        <v>35</v>
      </c>
      <c r="C1" s="2" t="s">
        <v>36</v>
      </c>
      <c r="D1" s="3" t="s">
        <v>11</v>
      </c>
      <c r="F1" s="17"/>
      <c r="G1" s="17"/>
      <c r="H1" s="18"/>
      <c r="I1" s="18"/>
    </row>
    <row r="2" spans="1:9" x14ac:dyDescent="0.25">
      <c r="A2" s="8" t="s">
        <v>18</v>
      </c>
      <c r="B2" s="24">
        <v>1530420</v>
      </c>
      <c r="C2" s="24">
        <v>1394872</v>
      </c>
      <c r="D2" s="4">
        <f>(C2-B2)/B2</f>
        <v>-8.8569150952026235E-2</v>
      </c>
      <c r="F2" s="1"/>
      <c r="G2" s="1"/>
      <c r="H2" s="18"/>
      <c r="I2" s="18"/>
    </row>
    <row r="3" spans="1:9" x14ac:dyDescent="0.25">
      <c r="A3" s="8" t="s">
        <v>19</v>
      </c>
      <c r="B3" s="24">
        <v>611159</v>
      </c>
      <c r="C3" s="24">
        <v>617695</v>
      </c>
      <c r="D3" s="4">
        <f t="shared" ref="D3:D26" si="0">(C3-B3)/B3</f>
        <v>1.0694434672482938E-2</v>
      </c>
      <c r="F3" s="1"/>
      <c r="G3" s="1"/>
      <c r="H3" s="18"/>
      <c r="I3" s="18"/>
    </row>
    <row r="4" spans="1:9" x14ac:dyDescent="0.25">
      <c r="A4" s="8" t="s">
        <v>3</v>
      </c>
      <c r="B4" s="24">
        <v>5499226</v>
      </c>
      <c r="C4" s="24">
        <v>6566130</v>
      </c>
      <c r="D4" s="4">
        <f t="shared" si="0"/>
        <v>0.19400984793132706</v>
      </c>
      <c r="F4" s="1"/>
      <c r="G4" s="1"/>
      <c r="H4" s="18"/>
      <c r="I4" s="18"/>
    </row>
    <row r="5" spans="1:9" x14ac:dyDescent="0.25">
      <c r="A5" s="8" t="s">
        <v>4</v>
      </c>
      <c r="B5" s="24">
        <v>27619</v>
      </c>
      <c r="C5" s="24">
        <v>27389</v>
      </c>
      <c r="D5" s="4">
        <f t="shared" si="0"/>
        <v>-8.3276005648285599E-3</v>
      </c>
      <c r="F5" s="1"/>
      <c r="G5" s="1"/>
      <c r="H5" s="18"/>
      <c r="I5" s="18"/>
    </row>
    <row r="6" spans="1:9" x14ac:dyDescent="0.25">
      <c r="A6" s="8" t="s">
        <v>5</v>
      </c>
      <c r="B6" s="24">
        <v>27079</v>
      </c>
      <c r="C6" s="24">
        <v>17628</v>
      </c>
      <c r="D6" s="4">
        <f t="shared" si="0"/>
        <v>-0.34901584253480555</v>
      </c>
      <c r="F6" s="1"/>
      <c r="G6" s="1"/>
      <c r="H6" s="18"/>
      <c r="I6" s="18"/>
    </row>
    <row r="7" spans="1:9" x14ac:dyDescent="0.25">
      <c r="A7" s="8" t="s">
        <v>6</v>
      </c>
      <c r="B7" s="24">
        <v>82199</v>
      </c>
      <c r="C7" s="24">
        <v>68312</v>
      </c>
      <c r="D7" s="4">
        <f t="shared" si="0"/>
        <v>-0.16894366111509873</v>
      </c>
      <c r="F7" s="1"/>
      <c r="G7" s="1"/>
      <c r="H7" s="18"/>
      <c r="I7" s="18"/>
    </row>
    <row r="8" spans="1:9" x14ac:dyDescent="0.25">
      <c r="A8" s="8" t="s">
        <v>7</v>
      </c>
      <c r="B8" s="24">
        <v>116017</v>
      </c>
      <c r="C8" s="24">
        <v>120128</v>
      </c>
      <c r="D8" s="4">
        <f t="shared" si="0"/>
        <v>3.5434462190885821E-2</v>
      </c>
      <c r="F8" s="1"/>
      <c r="G8" s="1"/>
      <c r="H8" s="18"/>
      <c r="I8" s="18"/>
    </row>
    <row r="9" spans="1:9" x14ac:dyDescent="0.25">
      <c r="A9" s="8" t="s">
        <v>8</v>
      </c>
      <c r="B9" s="24">
        <v>2921097</v>
      </c>
      <c r="C9" s="24">
        <v>2973852</v>
      </c>
      <c r="D9" s="4">
        <f t="shared" si="0"/>
        <v>1.8059995953574975E-2</v>
      </c>
      <c r="E9" s="1"/>
      <c r="F9" s="1"/>
      <c r="G9" s="1"/>
      <c r="H9" s="18"/>
      <c r="I9" s="18"/>
    </row>
    <row r="10" spans="1:9" x14ac:dyDescent="0.25">
      <c r="A10" s="8" t="s">
        <v>9</v>
      </c>
      <c r="B10" s="24">
        <v>2468838</v>
      </c>
      <c r="C10" s="24">
        <v>2552414</v>
      </c>
      <c r="D10" s="4">
        <f t="shared" si="0"/>
        <v>3.3852362933493411E-2</v>
      </c>
      <c r="F10" s="1"/>
      <c r="G10" s="1"/>
      <c r="H10" s="18"/>
      <c r="I10" s="18"/>
    </row>
    <row r="11" spans="1:9" ht="26.4" x14ac:dyDescent="0.25">
      <c r="A11" s="23" t="s">
        <v>20</v>
      </c>
      <c r="B11" s="24">
        <v>8380674</v>
      </c>
      <c r="C11" s="24">
        <v>11654651</v>
      </c>
      <c r="D11" s="4">
        <f t="shared" si="0"/>
        <v>0.39065795901379768</v>
      </c>
      <c r="F11" s="1"/>
      <c r="G11" s="1"/>
      <c r="H11" s="18"/>
      <c r="I11" s="18"/>
    </row>
    <row r="12" spans="1:9" ht="26.4" x14ac:dyDescent="0.25">
      <c r="A12" s="8" t="s">
        <v>21</v>
      </c>
      <c r="B12" s="24">
        <v>24633</v>
      </c>
      <c r="C12" s="24">
        <v>24327</v>
      </c>
      <c r="D12" s="4">
        <f t="shared" si="0"/>
        <v>-1.2422360248447204E-2</v>
      </c>
      <c r="F12" s="1"/>
      <c r="G12" s="20"/>
      <c r="H12" s="18"/>
      <c r="I12" s="18"/>
    </row>
    <row r="13" spans="1:9" ht="26.4" x14ac:dyDescent="0.25">
      <c r="A13" s="8" t="s">
        <v>22</v>
      </c>
      <c r="B13" s="24">
        <v>23380</v>
      </c>
      <c r="C13" s="24">
        <v>23007</v>
      </c>
      <c r="D13" s="4">
        <f t="shared" si="0"/>
        <v>-1.5953806672369546E-2</v>
      </c>
      <c r="F13" s="1"/>
      <c r="G13" s="1"/>
      <c r="H13" s="18"/>
      <c r="I13" s="18"/>
    </row>
    <row r="14" spans="1:9" x14ac:dyDescent="0.25">
      <c r="A14" s="8" t="s">
        <v>23</v>
      </c>
      <c r="B14" s="24">
        <v>2009120</v>
      </c>
      <c r="C14" s="24">
        <v>1859544</v>
      </c>
      <c r="D14" s="4">
        <f t="shared" si="0"/>
        <v>-7.4448514772636781E-2</v>
      </c>
      <c r="F14" s="1"/>
      <c r="G14" s="1"/>
      <c r="H14" s="18"/>
      <c r="I14" s="18"/>
    </row>
    <row r="15" spans="1:9" x14ac:dyDescent="0.25">
      <c r="A15" s="8" t="s">
        <v>24</v>
      </c>
      <c r="B15" s="24">
        <v>395908</v>
      </c>
      <c r="C15" s="24">
        <v>414362</v>
      </c>
      <c r="D15" s="4">
        <f t="shared" si="0"/>
        <v>4.6611839114137625E-2</v>
      </c>
      <c r="F15" s="1"/>
      <c r="G15" s="1"/>
      <c r="H15" s="18"/>
      <c r="I15" s="18"/>
    </row>
    <row r="16" spans="1:9" x14ac:dyDescent="0.25">
      <c r="A16" s="8" t="s">
        <v>25</v>
      </c>
      <c r="B16" s="24">
        <v>356747</v>
      </c>
      <c r="C16" s="24">
        <v>336297</v>
      </c>
      <c r="D16" s="4">
        <f t="shared" si="0"/>
        <v>-5.7323537408863985E-2</v>
      </c>
      <c r="F16" s="1"/>
      <c r="G16" s="1"/>
      <c r="H16" s="18"/>
      <c r="I16" s="18"/>
    </row>
    <row r="17" spans="1:6" s="5" customFormat="1" x14ac:dyDescent="0.25">
      <c r="A17" s="16" t="s">
        <v>26</v>
      </c>
      <c r="B17" s="24">
        <v>855016</v>
      </c>
      <c r="C17" s="24">
        <v>667476</v>
      </c>
      <c r="D17" s="4">
        <f t="shared" si="0"/>
        <v>-0.21934092461427623</v>
      </c>
      <c r="F17" s="6"/>
    </row>
    <row r="18" spans="1:6" x14ac:dyDescent="0.25">
      <c r="A18" t="s">
        <v>10</v>
      </c>
      <c r="B18" s="24">
        <v>176353</v>
      </c>
      <c r="C18" s="24">
        <v>74563</v>
      </c>
      <c r="D18" s="4">
        <f t="shared" si="0"/>
        <v>-0.57719460400446831</v>
      </c>
      <c r="F18" s="1"/>
    </row>
    <row r="19" spans="1:6" x14ac:dyDescent="0.25">
      <c r="A19" t="s">
        <v>27</v>
      </c>
      <c r="B19" s="24">
        <v>642066</v>
      </c>
      <c r="C19" s="24">
        <v>839945</v>
      </c>
      <c r="D19" s="4">
        <f t="shared" si="0"/>
        <v>0.30819105824011861</v>
      </c>
      <c r="F19" s="1"/>
    </row>
    <row r="20" spans="1:6" x14ac:dyDescent="0.25">
      <c r="A20" s="16" t="s">
        <v>34</v>
      </c>
      <c r="B20" s="24">
        <v>1429311</v>
      </c>
      <c r="C20" s="24">
        <v>1949897</v>
      </c>
      <c r="D20" s="4">
        <f t="shared" si="0"/>
        <v>0.36422164245570071</v>
      </c>
      <c r="F20" s="1"/>
    </row>
    <row r="21" spans="1:6" s="5" customFormat="1" x14ac:dyDescent="0.25">
      <c r="A21" s="5" t="s">
        <v>2</v>
      </c>
      <c r="B21" s="6">
        <f>SUM(B2:B20)</f>
        <v>27576862</v>
      </c>
      <c r="C21" s="6">
        <f>SUM(C2:C20)</f>
        <v>32182489</v>
      </c>
      <c r="D21" s="7">
        <f t="shared" si="0"/>
        <v>0.16701055399269141</v>
      </c>
      <c r="F21" s="6"/>
    </row>
    <row r="22" spans="1:6" x14ac:dyDescent="0.25">
      <c r="B22" s="6"/>
      <c r="C22" s="1"/>
      <c r="D22" s="7"/>
    </row>
    <row r="23" spans="1:6" x14ac:dyDescent="0.25">
      <c r="B23" s="1"/>
      <c r="C23" s="1"/>
      <c r="D23" s="7"/>
    </row>
    <row r="24" spans="1:6" x14ac:dyDescent="0.25">
      <c r="B24" s="1"/>
      <c r="C24" s="1"/>
      <c r="D24" s="7"/>
    </row>
    <row r="25" spans="1:6" x14ac:dyDescent="0.25">
      <c r="B25" s="1"/>
      <c r="C25" s="1"/>
      <c r="D25" s="7"/>
    </row>
    <row r="26" spans="1:6" x14ac:dyDescent="0.25">
      <c r="D26" s="7"/>
    </row>
  </sheetData>
  <phoneticPr fontId="1" type="noConversion"/>
  <pageMargins left="0.75" right="0.75" top="1" bottom="1" header="0.5" footer="0.5"/>
  <pageSetup paperSize="9"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I30"/>
  <sheetViews>
    <sheetView workbookViewId="0">
      <selection activeCell="E32" sqref="E32"/>
    </sheetView>
  </sheetViews>
  <sheetFormatPr defaultRowHeight="13.2" x14ac:dyDescent="0.25"/>
  <cols>
    <col min="1" max="1" width="26.88671875" customWidth="1"/>
    <col min="2" max="2" width="18.5546875" customWidth="1"/>
    <col min="3" max="3" width="19.88671875" customWidth="1"/>
    <col min="4" max="4" width="19.44140625" style="4" customWidth="1"/>
    <col min="5" max="5" width="23.44140625" customWidth="1"/>
    <col min="6" max="6" width="22.88671875" customWidth="1"/>
    <col min="7" max="7" width="16" customWidth="1"/>
    <col min="8" max="8" width="14" customWidth="1"/>
    <col min="9" max="9" width="19" customWidth="1"/>
  </cols>
  <sheetData>
    <row r="1" spans="1:9" s="2" customFormat="1" x14ac:dyDescent="0.25">
      <c r="A1" s="2" t="s">
        <v>1</v>
      </c>
      <c r="B1" s="2" t="s">
        <v>35</v>
      </c>
      <c r="C1" s="2" t="s">
        <v>36</v>
      </c>
      <c r="D1" s="3" t="s">
        <v>11</v>
      </c>
    </row>
    <row r="2" spans="1:9" x14ac:dyDescent="0.25">
      <c r="A2" t="s">
        <v>28</v>
      </c>
      <c r="B2" s="1">
        <v>7489848</v>
      </c>
      <c r="C2" s="1">
        <v>6229238</v>
      </c>
      <c r="D2" s="4">
        <f t="shared" ref="D2:D8" si="0">(C2-B2)/B2</f>
        <v>-0.16830915660771753</v>
      </c>
      <c r="F2" s="1"/>
      <c r="G2" s="1"/>
      <c r="H2" s="1"/>
      <c r="I2" s="1"/>
    </row>
    <row r="3" spans="1:9" x14ac:dyDescent="0.25">
      <c r="A3" t="s">
        <v>29</v>
      </c>
      <c r="B3" s="24">
        <v>119265</v>
      </c>
      <c r="C3" s="24">
        <v>121304</v>
      </c>
      <c r="D3" s="4">
        <f t="shared" si="0"/>
        <v>1.7096382006456211E-2</v>
      </c>
      <c r="F3" s="1"/>
      <c r="G3" s="1"/>
      <c r="H3" s="1"/>
      <c r="I3" s="1"/>
    </row>
    <row r="4" spans="1:9" ht="26.4" x14ac:dyDescent="0.25">
      <c r="A4" s="8" t="s">
        <v>30</v>
      </c>
      <c r="B4" s="24">
        <v>9562409</v>
      </c>
      <c r="C4" s="24">
        <v>9599759</v>
      </c>
      <c r="D4" s="4">
        <f t="shared" si="0"/>
        <v>3.9059195229988594E-3</v>
      </c>
      <c r="F4" s="1"/>
      <c r="G4" s="1"/>
      <c r="H4" s="1"/>
      <c r="I4" s="1"/>
    </row>
    <row r="5" spans="1:9" x14ac:dyDescent="0.25">
      <c r="A5" t="s">
        <v>31</v>
      </c>
      <c r="B5" s="24">
        <v>79491</v>
      </c>
      <c r="C5" s="24">
        <v>83391</v>
      </c>
      <c r="D5" s="4">
        <f t="shared" si="0"/>
        <v>4.9062157980148693E-2</v>
      </c>
      <c r="F5" s="1"/>
      <c r="G5" s="1"/>
      <c r="H5" s="1"/>
      <c r="I5" s="1"/>
    </row>
    <row r="6" spans="1:9" x14ac:dyDescent="0.25">
      <c r="A6" t="s">
        <v>32</v>
      </c>
      <c r="B6" s="24">
        <v>2105047</v>
      </c>
      <c r="C6" s="24">
        <v>2241375</v>
      </c>
      <c r="D6" s="4">
        <f t="shared" si="0"/>
        <v>6.4762449484500828E-2</v>
      </c>
      <c r="F6" s="1"/>
      <c r="G6" s="1"/>
      <c r="H6" s="1"/>
      <c r="I6" s="1"/>
    </row>
    <row r="7" spans="1:9" x14ac:dyDescent="0.25">
      <c r="A7" t="s">
        <v>34</v>
      </c>
      <c r="B7" s="24">
        <v>8508</v>
      </c>
      <c r="C7" s="24">
        <v>9207</v>
      </c>
      <c r="D7" s="4">
        <f t="shared" si="0"/>
        <v>8.2157968970380815E-2</v>
      </c>
      <c r="F7" s="1"/>
      <c r="G7" s="1"/>
      <c r="H7" s="1"/>
      <c r="I7" s="1"/>
    </row>
    <row r="8" spans="1:9" s="5" customFormat="1" x14ac:dyDescent="0.25">
      <c r="A8" s="5" t="s">
        <v>2</v>
      </c>
      <c r="B8" s="6">
        <f>SUM(B2:B7)</f>
        <v>19364568</v>
      </c>
      <c r="C8" s="6">
        <f>SUM(C2:C7)</f>
        <v>18284274</v>
      </c>
      <c r="D8" s="7">
        <f t="shared" si="0"/>
        <v>-5.5787146916987766E-2</v>
      </c>
      <c r="E8"/>
      <c r="F8" s="1"/>
      <c r="G8" s="6"/>
      <c r="H8" s="6"/>
      <c r="I8" s="6"/>
    </row>
    <row r="9" spans="1:9" x14ac:dyDescent="0.25">
      <c r="B9" s="1"/>
      <c r="C9" s="1"/>
      <c r="D9" s="7"/>
      <c r="E9" s="1"/>
    </row>
    <row r="10" spans="1:9" x14ac:dyDescent="0.25">
      <c r="B10" s="1"/>
      <c r="C10" s="1"/>
      <c r="D10" s="7"/>
      <c r="E10" s="1"/>
    </row>
    <row r="11" spans="1:9" x14ac:dyDescent="0.25">
      <c r="B11" s="1"/>
      <c r="C11" s="1"/>
      <c r="D11" s="7"/>
      <c r="F11" s="1"/>
      <c r="H11" s="1"/>
    </row>
    <row r="12" spans="1:9" x14ac:dyDescent="0.25">
      <c r="B12" s="1"/>
      <c r="C12" s="1"/>
      <c r="D12" s="7"/>
      <c r="F12" s="1"/>
      <c r="H12" s="1"/>
    </row>
    <row r="13" spans="1:9" x14ac:dyDescent="0.25">
      <c r="B13" s="1"/>
      <c r="C13" s="1"/>
      <c r="D13" s="7"/>
      <c r="F13" s="1"/>
      <c r="H13" s="1"/>
    </row>
    <row r="14" spans="1:9" x14ac:dyDescent="0.25">
      <c r="F14" s="1"/>
      <c r="H14" s="1"/>
    </row>
    <row r="15" spans="1:9" x14ac:dyDescent="0.25">
      <c r="D15" s="12"/>
      <c r="F15" s="1"/>
      <c r="H15" s="1"/>
    </row>
    <row r="16" spans="1:9" x14ac:dyDescent="0.25">
      <c r="D16" s="12"/>
      <c r="E16" s="10"/>
      <c r="F16" s="1"/>
      <c r="H16" s="1"/>
    </row>
    <row r="17" spans="2:8" x14ac:dyDescent="0.25">
      <c r="B17" s="1"/>
      <c r="C17" s="1"/>
      <c r="D17" s="12"/>
      <c r="E17" s="10"/>
      <c r="F17" s="1"/>
      <c r="H17" s="1"/>
    </row>
    <row r="18" spans="2:8" x14ac:dyDescent="0.25">
      <c r="C18" s="1"/>
      <c r="D18" s="12"/>
      <c r="E18" s="10"/>
      <c r="F18" s="1"/>
      <c r="H18" s="1"/>
    </row>
    <row r="19" spans="2:8" x14ac:dyDescent="0.25">
      <c r="D19" s="12"/>
      <c r="E19" s="10"/>
      <c r="F19" s="1"/>
      <c r="H19" s="1"/>
    </row>
    <row r="20" spans="2:8" x14ac:dyDescent="0.25">
      <c r="D20" s="12"/>
      <c r="E20" s="10"/>
      <c r="F20" s="1"/>
      <c r="H20" s="1"/>
    </row>
    <row r="21" spans="2:8" x14ac:dyDescent="0.25">
      <c r="D21" s="12"/>
      <c r="E21" s="10"/>
      <c r="F21" s="1"/>
      <c r="H21" s="1"/>
    </row>
    <row r="22" spans="2:8" x14ac:dyDescent="0.25">
      <c r="D22" s="12"/>
      <c r="E22" s="10"/>
      <c r="F22" s="1"/>
      <c r="H22" s="1"/>
    </row>
    <row r="23" spans="2:8" x14ac:dyDescent="0.25">
      <c r="F23" s="1"/>
      <c r="H23" s="1"/>
    </row>
    <row r="24" spans="2:8" x14ac:dyDescent="0.25">
      <c r="F24" s="1"/>
      <c r="H24" s="1"/>
    </row>
    <row r="25" spans="2:8" x14ac:dyDescent="0.25">
      <c r="F25" s="1"/>
      <c r="H25" s="1"/>
    </row>
    <row r="26" spans="2:8" x14ac:dyDescent="0.25">
      <c r="F26" s="1"/>
      <c r="H26" s="1"/>
    </row>
    <row r="27" spans="2:8" x14ac:dyDescent="0.25">
      <c r="F27" s="1"/>
      <c r="H27" s="1"/>
    </row>
    <row r="28" spans="2:8" x14ac:dyDescent="0.25">
      <c r="F28" s="1"/>
      <c r="H28" s="1"/>
    </row>
    <row r="29" spans="2:8" x14ac:dyDescent="0.25">
      <c r="F29" s="1"/>
      <c r="H29" s="1"/>
    </row>
    <row r="30" spans="2:8" x14ac:dyDescent="0.25">
      <c r="H30" s="1"/>
    </row>
  </sheetData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I35"/>
  <sheetViews>
    <sheetView workbookViewId="0">
      <selection activeCell="B11" sqref="B11"/>
    </sheetView>
  </sheetViews>
  <sheetFormatPr defaultRowHeight="13.2" x14ac:dyDescent="0.25"/>
  <cols>
    <col min="1" max="1" width="37.5546875" style="8" customWidth="1"/>
    <col min="2" max="2" width="19" customWidth="1"/>
    <col min="3" max="3" width="19.33203125" customWidth="1"/>
    <col min="4" max="4" width="18.88671875" style="4" customWidth="1"/>
    <col min="6" max="6" width="19" customWidth="1"/>
    <col min="7" max="7" width="20.33203125" customWidth="1"/>
    <col min="9" max="9" width="18.88671875" customWidth="1"/>
  </cols>
  <sheetData>
    <row r="1" spans="1:9" s="2" customFormat="1" x14ac:dyDescent="0.25">
      <c r="A1" s="9" t="s">
        <v>1</v>
      </c>
      <c r="B1" s="2" t="s">
        <v>35</v>
      </c>
      <c r="C1" s="2" t="s">
        <v>36</v>
      </c>
      <c r="D1" s="3" t="s">
        <v>11</v>
      </c>
    </row>
    <row r="2" spans="1:9" x14ac:dyDescent="0.25">
      <c r="A2" s="8" t="s">
        <v>18</v>
      </c>
      <c r="B2" s="24">
        <v>288587</v>
      </c>
      <c r="C2" s="24">
        <v>292769</v>
      </c>
      <c r="D2" s="4">
        <f t="shared" ref="D2:D19" si="0">(C2-B2)/B2</f>
        <v>1.4491297251781958E-2</v>
      </c>
      <c r="G2" s="1"/>
      <c r="I2" s="1"/>
    </row>
    <row r="3" spans="1:9" x14ac:dyDescent="0.25">
      <c r="A3" s="8" t="s">
        <v>19</v>
      </c>
      <c r="B3" s="24">
        <v>165669</v>
      </c>
      <c r="C3" s="24">
        <v>178520</v>
      </c>
      <c r="D3" s="4">
        <f t="shared" si="0"/>
        <v>7.7570336031484471E-2</v>
      </c>
      <c r="G3" s="1"/>
      <c r="I3" s="1"/>
    </row>
    <row r="4" spans="1:9" x14ac:dyDescent="0.25">
      <c r="A4" s="8" t="s">
        <v>3</v>
      </c>
      <c r="B4" s="24">
        <v>3867692</v>
      </c>
      <c r="C4" s="24">
        <v>4199993</v>
      </c>
      <c r="D4" s="4">
        <f t="shared" si="0"/>
        <v>8.5917130940105876E-2</v>
      </c>
      <c r="E4" s="1"/>
      <c r="G4" s="20"/>
      <c r="I4" s="1"/>
    </row>
    <row r="5" spans="1:9" x14ac:dyDescent="0.25">
      <c r="A5" s="8" t="s">
        <v>4</v>
      </c>
      <c r="B5" s="24">
        <v>23223</v>
      </c>
      <c r="C5" s="24">
        <v>27249</v>
      </c>
      <c r="D5" s="4">
        <f t="shared" si="0"/>
        <v>0.17336261464927011</v>
      </c>
      <c r="G5" s="1"/>
      <c r="I5" s="1"/>
    </row>
    <row r="6" spans="1:9" x14ac:dyDescent="0.25">
      <c r="A6" s="8" t="s">
        <v>5</v>
      </c>
      <c r="B6" s="24">
        <v>15163</v>
      </c>
      <c r="C6" s="24">
        <v>9155</v>
      </c>
      <c r="D6" s="4">
        <f t="shared" si="0"/>
        <v>-0.39622765943414889</v>
      </c>
      <c r="G6" s="1"/>
      <c r="I6" s="1"/>
    </row>
    <row r="7" spans="1:9" x14ac:dyDescent="0.25">
      <c r="A7" s="8" t="s">
        <v>6</v>
      </c>
      <c r="B7" s="24">
        <v>81603</v>
      </c>
      <c r="C7" s="24">
        <v>111357</v>
      </c>
      <c r="D7" s="4">
        <f t="shared" si="0"/>
        <v>0.36461894783280024</v>
      </c>
      <c r="G7" s="1"/>
      <c r="I7" s="1"/>
    </row>
    <row r="8" spans="1:9" x14ac:dyDescent="0.25">
      <c r="A8" s="8" t="s">
        <v>7</v>
      </c>
      <c r="B8" s="24">
        <v>45309</v>
      </c>
      <c r="C8" s="24">
        <v>45779</v>
      </c>
      <c r="D8" s="4">
        <f t="shared" si="0"/>
        <v>1.0373215034540599E-2</v>
      </c>
      <c r="G8" s="1"/>
      <c r="I8" s="1"/>
    </row>
    <row r="9" spans="1:9" x14ac:dyDescent="0.25">
      <c r="A9" s="8" t="s">
        <v>8</v>
      </c>
      <c r="B9" s="24">
        <v>1355577</v>
      </c>
      <c r="C9" s="24">
        <v>1307777</v>
      </c>
      <c r="D9" s="4">
        <f t="shared" si="0"/>
        <v>-3.52617372528451E-2</v>
      </c>
      <c r="G9" s="1"/>
      <c r="I9" s="1"/>
    </row>
    <row r="10" spans="1:9" x14ac:dyDescent="0.25">
      <c r="A10" s="8" t="s">
        <v>9</v>
      </c>
      <c r="B10" s="24">
        <v>975352</v>
      </c>
      <c r="C10" s="24">
        <v>1531914</v>
      </c>
      <c r="D10" s="4">
        <f t="shared" si="0"/>
        <v>0.57062680960309708</v>
      </c>
      <c r="E10" s="1"/>
      <c r="G10" s="1"/>
      <c r="I10" s="1"/>
    </row>
    <row r="11" spans="1:9" ht="26.4" x14ac:dyDescent="0.25">
      <c r="A11" s="23" t="s">
        <v>20</v>
      </c>
      <c r="B11" s="24">
        <v>6982610</v>
      </c>
      <c r="C11" s="24">
        <v>7979916</v>
      </c>
      <c r="D11" s="4">
        <f t="shared" si="0"/>
        <v>0.14282710906093854</v>
      </c>
      <c r="E11" s="1"/>
      <c r="G11" s="1"/>
      <c r="I11" s="1"/>
    </row>
    <row r="12" spans="1:9" ht="26.4" x14ac:dyDescent="0.25">
      <c r="A12" s="8" t="s">
        <v>21</v>
      </c>
      <c r="B12" s="24">
        <v>13867</v>
      </c>
      <c r="C12" s="24">
        <v>7957</v>
      </c>
      <c r="D12" s="4">
        <f t="shared" si="0"/>
        <v>-0.42619167808466141</v>
      </c>
      <c r="F12" s="1"/>
      <c r="G12" s="1"/>
      <c r="I12" s="1"/>
    </row>
    <row r="13" spans="1:9" ht="26.4" x14ac:dyDescent="0.25">
      <c r="A13" s="8" t="s">
        <v>22</v>
      </c>
      <c r="B13" s="24">
        <v>10265</v>
      </c>
      <c r="C13" s="24">
        <v>8179</v>
      </c>
      <c r="D13" s="4">
        <f t="shared" si="0"/>
        <v>-0.20321480759863614</v>
      </c>
      <c r="G13" s="1"/>
      <c r="I13" s="1"/>
    </row>
    <row r="14" spans="1:9" x14ac:dyDescent="0.25">
      <c r="A14" s="8" t="s">
        <v>23</v>
      </c>
      <c r="B14" s="24">
        <v>768573</v>
      </c>
      <c r="C14" s="24">
        <v>874022</v>
      </c>
      <c r="D14" s="4">
        <f t="shared" si="0"/>
        <v>0.13720102059270883</v>
      </c>
      <c r="G14" s="1"/>
      <c r="I14" s="1"/>
    </row>
    <row r="15" spans="1:9" x14ac:dyDescent="0.25">
      <c r="A15" s="8" t="s">
        <v>24</v>
      </c>
      <c r="B15" s="24">
        <v>166348</v>
      </c>
      <c r="C15" s="24">
        <v>187902</v>
      </c>
      <c r="D15" s="4">
        <f t="shared" si="0"/>
        <v>0.12957174116911535</v>
      </c>
      <c r="G15" s="1"/>
      <c r="I15" s="1"/>
    </row>
    <row r="16" spans="1:9" x14ac:dyDescent="0.25">
      <c r="A16" s="8" t="s">
        <v>25</v>
      </c>
      <c r="B16" s="24">
        <v>118283</v>
      </c>
      <c r="C16" s="24">
        <v>85805</v>
      </c>
      <c r="D16" s="4">
        <f t="shared" si="0"/>
        <v>-0.27457876448855711</v>
      </c>
      <c r="G16" s="1"/>
      <c r="I16" s="1"/>
    </row>
    <row r="17" spans="1:9" s="5" customFormat="1" x14ac:dyDescent="0.25">
      <c r="A17" s="16" t="s">
        <v>26</v>
      </c>
      <c r="B17" s="24">
        <v>148572</v>
      </c>
      <c r="C17" s="24">
        <v>231585</v>
      </c>
      <c r="D17" s="4">
        <f t="shared" si="0"/>
        <v>0.55873919715693399</v>
      </c>
      <c r="G17" s="1"/>
      <c r="I17" s="6"/>
    </row>
    <row r="18" spans="1:9" x14ac:dyDescent="0.25">
      <c r="A18" t="s">
        <v>10</v>
      </c>
      <c r="B18" s="24">
        <v>9581</v>
      </c>
      <c r="C18" s="24">
        <v>12111</v>
      </c>
      <c r="D18" s="4">
        <f t="shared" si="0"/>
        <v>0.26406429391504016</v>
      </c>
      <c r="G18" s="1"/>
    </row>
    <row r="19" spans="1:9" x14ac:dyDescent="0.25">
      <c r="A19" t="s">
        <v>27</v>
      </c>
      <c r="B19" s="24">
        <v>303584</v>
      </c>
      <c r="C19" s="24">
        <v>392217</v>
      </c>
      <c r="D19" s="4">
        <f t="shared" si="0"/>
        <v>0.29195543902181931</v>
      </c>
    </row>
    <row r="20" spans="1:9" x14ac:dyDescent="0.25">
      <c r="A20" s="16" t="s">
        <v>34</v>
      </c>
      <c r="B20" s="24">
        <v>338963</v>
      </c>
      <c r="C20" s="24">
        <v>908858</v>
      </c>
      <c r="D20" s="4">
        <f>('Składka wg grup Działu II'!C20-'Składka wg grup Działu II'!B20)/'Składka wg grup Działu II'!B20</f>
        <v>0.36422164245570071</v>
      </c>
    </row>
    <row r="21" spans="1:9" x14ac:dyDescent="0.25">
      <c r="A21" s="5" t="s">
        <v>2</v>
      </c>
      <c r="B21" s="6">
        <f>SUM(B2:B20)</f>
        <v>15678821</v>
      </c>
      <c r="C21" s="6">
        <f>SUM(C2:C20)</f>
        <v>18393065</v>
      </c>
      <c r="D21" s="7">
        <f>(C21-B21)/B21</f>
        <v>0.17311531268837116</v>
      </c>
      <c r="E21" s="1"/>
    </row>
    <row r="22" spans="1:9" x14ac:dyDescent="0.25">
      <c r="C22" s="1"/>
      <c r="D22" s="7"/>
    </row>
    <row r="23" spans="1:9" x14ac:dyDescent="0.25">
      <c r="B23" s="1"/>
      <c r="C23" s="1"/>
      <c r="D23" s="7"/>
    </row>
    <row r="24" spans="1:9" x14ac:dyDescent="0.25">
      <c r="B24" s="1"/>
      <c r="C24" s="1"/>
      <c r="D24" s="7"/>
    </row>
    <row r="25" spans="1:9" x14ac:dyDescent="0.25">
      <c r="B25" s="1"/>
      <c r="C25" s="1"/>
      <c r="D25" s="7"/>
    </row>
    <row r="26" spans="1:9" x14ac:dyDescent="0.25">
      <c r="B26" s="1"/>
      <c r="D26" s="7"/>
    </row>
    <row r="27" spans="1:9" x14ac:dyDescent="0.25">
      <c r="A27"/>
      <c r="B27" s="1"/>
      <c r="D27" s="1"/>
    </row>
    <row r="28" spans="1:9" x14ac:dyDescent="0.25">
      <c r="A28"/>
      <c r="B28" s="1"/>
      <c r="D28" s="1"/>
    </row>
    <row r="29" spans="1:9" x14ac:dyDescent="0.25">
      <c r="A29"/>
      <c r="B29" s="1"/>
      <c r="D29" s="1"/>
    </row>
    <row r="30" spans="1:9" x14ac:dyDescent="0.25">
      <c r="A30"/>
      <c r="B30" s="1"/>
      <c r="D30" s="1"/>
    </row>
    <row r="31" spans="1:9" x14ac:dyDescent="0.25">
      <c r="A31"/>
      <c r="B31" s="1"/>
      <c r="D31" s="1"/>
    </row>
    <row r="32" spans="1:9" x14ac:dyDescent="0.25">
      <c r="A32"/>
      <c r="B32" s="1"/>
      <c r="D32" s="1"/>
    </row>
    <row r="33" spans="1:4" x14ac:dyDescent="0.25">
      <c r="A33"/>
      <c r="B33" s="1"/>
      <c r="D33" s="1"/>
    </row>
    <row r="34" spans="1:4" x14ac:dyDescent="0.25">
      <c r="A34"/>
      <c r="B34" s="1"/>
      <c r="D34" s="1"/>
    </row>
    <row r="35" spans="1:4" x14ac:dyDescent="0.25">
      <c r="A35"/>
      <c r="D35" s="1"/>
    </row>
  </sheetData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H25"/>
  <sheetViews>
    <sheetView tabSelected="1" workbookViewId="0">
      <selection activeCell="C23" sqref="C23"/>
    </sheetView>
  </sheetViews>
  <sheetFormatPr defaultRowHeight="13.2" x14ac:dyDescent="0.25"/>
  <cols>
    <col min="1" max="1" width="42.5546875" customWidth="1"/>
    <col min="2" max="3" width="19.33203125" style="1" customWidth="1"/>
    <col min="4" max="4" width="19" style="4" customWidth="1"/>
    <col min="5" max="5" width="16.109375" customWidth="1"/>
    <col min="6" max="6" width="15.33203125" customWidth="1"/>
    <col min="7" max="7" width="28.5546875" customWidth="1"/>
    <col min="8" max="8" width="16.5546875" customWidth="1"/>
    <col min="9" max="9" width="17" customWidth="1"/>
  </cols>
  <sheetData>
    <row r="1" spans="1:8" s="2" customFormat="1" x14ac:dyDescent="0.25">
      <c r="A1" s="2" t="s">
        <v>0</v>
      </c>
      <c r="B1" s="2" t="s">
        <v>35</v>
      </c>
      <c r="C1" s="2" t="s">
        <v>36</v>
      </c>
      <c r="D1" s="3" t="s">
        <v>11</v>
      </c>
    </row>
    <row r="2" spans="1:8" s="2" customFormat="1" x14ac:dyDescent="0.25">
      <c r="B2" s="11"/>
      <c r="C2" s="11"/>
      <c r="D2" s="3"/>
    </row>
    <row r="3" spans="1:8" s="2" customFormat="1" x14ac:dyDescent="0.25">
      <c r="A3" s="2" t="s">
        <v>13</v>
      </c>
      <c r="B3" s="11"/>
      <c r="C3" s="11"/>
      <c r="D3" s="3"/>
    </row>
    <row r="4" spans="1:8" s="2" customFormat="1" x14ac:dyDescent="0.25">
      <c r="B4" s="11"/>
      <c r="C4" s="11"/>
      <c r="D4" s="3"/>
    </row>
    <row r="5" spans="1:8" x14ac:dyDescent="0.25">
      <c r="A5" s="13" t="s">
        <v>14</v>
      </c>
      <c r="B5" s="24">
        <v>6248327</v>
      </c>
      <c r="C5" s="24">
        <v>5423387</v>
      </c>
      <c r="D5" s="4">
        <f>(C5-B5)/B5</f>
        <v>-0.13202574065025727</v>
      </c>
    </row>
    <row r="6" spans="1:8" x14ac:dyDescent="0.25">
      <c r="A6" s="13" t="s">
        <v>15</v>
      </c>
      <c r="B6" s="24">
        <v>2844714</v>
      </c>
      <c r="C6" s="24">
        <v>3018098</v>
      </c>
      <c r="D6" s="4">
        <f>(C6-B6)/B6</f>
        <v>6.0949536579072622E-2</v>
      </c>
    </row>
    <row r="7" spans="1:8" x14ac:dyDescent="0.25">
      <c r="A7" s="13" t="s">
        <v>16</v>
      </c>
      <c r="B7" s="24">
        <v>3541233</v>
      </c>
      <c r="C7" s="24">
        <v>2869012</v>
      </c>
      <c r="D7" s="4">
        <f>(C7-B7)/B7</f>
        <v>-0.18982682020640834</v>
      </c>
    </row>
    <row r="8" spans="1:8" x14ac:dyDescent="0.25">
      <c r="A8" s="13" t="s">
        <v>33</v>
      </c>
      <c r="B8" s="24">
        <v>495549</v>
      </c>
      <c r="C8" s="24">
        <v>618059</v>
      </c>
      <c r="D8" s="4">
        <f>(C8-B8)/B8</f>
        <v>0.24722075919838402</v>
      </c>
    </row>
    <row r="9" spans="1:8" x14ac:dyDescent="0.25">
      <c r="A9" s="13" t="s">
        <v>17</v>
      </c>
      <c r="B9" s="24">
        <v>3046178</v>
      </c>
      <c r="C9" s="24">
        <v>2250941</v>
      </c>
      <c r="D9" s="4">
        <f>(C9-B9)/B9</f>
        <v>-0.26106058148932859</v>
      </c>
    </row>
    <row r="10" spans="1:8" x14ac:dyDescent="0.25">
      <c r="E10" s="1"/>
      <c r="F10" s="1"/>
    </row>
    <row r="12" spans="1:8" x14ac:dyDescent="0.25">
      <c r="A12" s="2" t="s">
        <v>12</v>
      </c>
      <c r="E12" s="1"/>
    </row>
    <row r="13" spans="1:8" x14ac:dyDescent="0.25">
      <c r="E13" s="1"/>
      <c r="G13" s="5"/>
    </row>
    <row r="14" spans="1:8" x14ac:dyDescent="0.25">
      <c r="A14" s="13" t="s">
        <v>14</v>
      </c>
      <c r="B14" s="24">
        <v>7711548</v>
      </c>
      <c r="C14" s="24">
        <v>7949467</v>
      </c>
      <c r="D14" s="4">
        <f t="shared" ref="D14:D18" si="0">(C14-B14)/B14</f>
        <v>3.0852300990670097E-2</v>
      </c>
      <c r="G14" s="13"/>
      <c r="H14" s="22"/>
    </row>
    <row r="15" spans="1:8" x14ac:dyDescent="0.25">
      <c r="A15" s="13" t="s">
        <v>15</v>
      </c>
      <c r="B15" s="24">
        <v>224207</v>
      </c>
      <c r="C15" s="24">
        <v>350974</v>
      </c>
      <c r="D15" s="4">
        <f t="shared" si="0"/>
        <v>0.56540161547141699</v>
      </c>
      <c r="G15" s="13"/>
      <c r="H15" s="21"/>
    </row>
    <row r="16" spans="1:8" x14ac:dyDescent="0.25">
      <c r="A16" s="13" t="s">
        <v>16</v>
      </c>
      <c r="B16" s="24">
        <v>2861565</v>
      </c>
      <c r="C16" s="24">
        <v>2314352</v>
      </c>
      <c r="D16" s="4">
        <f t="shared" si="0"/>
        <v>-0.19122857597154005</v>
      </c>
      <c r="G16" s="13"/>
      <c r="H16" s="21"/>
    </row>
    <row r="17" spans="1:8" x14ac:dyDescent="0.25">
      <c r="A17" s="13" t="s">
        <v>33</v>
      </c>
      <c r="B17" s="24">
        <v>294115</v>
      </c>
      <c r="C17" s="24">
        <v>380742</v>
      </c>
      <c r="D17" s="4">
        <f t="shared" si="0"/>
        <v>0.2945344508100573</v>
      </c>
      <c r="E17" s="1"/>
      <c r="G17" s="13"/>
      <c r="H17" s="4"/>
    </row>
    <row r="18" spans="1:8" x14ac:dyDescent="0.25">
      <c r="A18" s="13" t="s">
        <v>17</v>
      </c>
      <c r="B18" s="24">
        <v>2567450</v>
      </c>
      <c r="C18" s="24">
        <v>1933609</v>
      </c>
      <c r="D18" s="4">
        <f t="shared" si="0"/>
        <v>-0.24687569378176791</v>
      </c>
      <c r="E18" s="1"/>
      <c r="H18" s="21"/>
    </row>
    <row r="19" spans="1:8" x14ac:dyDescent="0.25">
      <c r="A19" s="14"/>
      <c r="B19" s="15"/>
      <c r="C19" s="15"/>
      <c r="E19" s="1"/>
      <c r="F19" s="1"/>
      <c r="G19" s="13"/>
      <c r="H19" s="21"/>
    </row>
    <row r="20" spans="1:8" x14ac:dyDescent="0.25">
      <c r="E20" s="1"/>
      <c r="F20" s="1"/>
      <c r="G20" s="13"/>
      <c r="H20" s="21"/>
    </row>
    <row r="21" spans="1:8" x14ac:dyDescent="0.25">
      <c r="G21" s="13"/>
      <c r="H21" s="21"/>
    </row>
    <row r="22" spans="1:8" x14ac:dyDescent="0.25">
      <c r="G22" s="13"/>
      <c r="H22" s="4"/>
    </row>
    <row r="23" spans="1:8" x14ac:dyDescent="0.25">
      <c r="F23" s="1"/>
      <c r="H23" s="6"/>
    </row>
    <row r="25" spans="1:8" x14ac:dyDescent="0.25">
      <c r="E25" s="1"/>
      <c r="H25" s="6"/>
    </row>
  </sheetData>
  <phoneticPr fontId="1" type="noConversion"/>
  <pageMargins left="0.75" right="0.75" top="1" bottom="1" header="0.5" footer="0.5"/>
  <pageSetup paperSize="9" orientation="portrait" horizont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Składka wg grup Działu I</vt:lpstr>
      <vt:lpstr>Składka wg grup Działu II</vt:lpstr>
      <vt:lpstr>Odszk&amp;Świadczenia Dział I</vt:lpstr>
      <vt:lpstr>Odszkodowania Dział II</vt:lpstr>
      <vt:lpstr>Zyski,wyniki i koszty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mtarczynski</dc:creator>
  <cp:lastModifiedBy>mtarczynski</cp:lastModifiedBy>
  <cp:lastPrinted>2012-12-03T08:54:54Z</cp:lastPrinted>
  <dcterms:created xsi:type="dcterms:W3CDTF">2010-03-12T15:49:31Z</dcterms:created>
  <dcterms:modified xsi:type="dcterms:W3CDTF">2017-03-17T08:05:06Z</dcterms:modified>
</cp:coreProperties>
</file>