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prawozdania_finansowe\2024_Q1\Analizy\Press\"/>
    </mc:Choice>
  </mc:AlternateContent>
  <xr:revisionPtr revIDLastSave="0" documentId="13_ncr:1_{2849CA2C-86B8-42ED-8753-FE0F9D9C55E2}" xr6:coauthVersionLast="47" xr6:coauthVersionMax="47" xr10:uidLastSave="{00000000-0000-0000-0000-000000000000}"/>
  <bookViews>
    <workbookView xWindow="-120" yWindow="-120" windowWidth="29040" windowHeight="15840" tabRatio="859" activeTab="4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 koszty, aktywa" sheetId="13" r:id="rId5"/>
    <sheet name="Arkusz2" sheetId="12" state="hidden" r:id="rId6"/>
  </sheets>
  <calcPr calcId="181029"/>
</workbook>
</file>

<file path=xl/calcChain.xml><?xml version="1.0" encoding="utf-8"?>
<calcChain xmlns="http://schemas.openxmlformats.org/spreadsheetml/2006/main">
  <c r="D16" i="13" l="1"/>
  <c r="D19" i="13"/>
  <c r="D17" i="13"/>
  <c r="D20" i="13"/>
  <c r="D7" i="13"/>
  <c r="C1" i="13"/>
  <c r="C13" i="13" s="1"/>
  <c r="B1" i="13"/>
  <c r="B13" i="13" s="1"/>
  <c r="D6" i="13" l="1"/>
  <c r="D8" i="13"/>
  <c r="D5" i="13"/>
  <c r="D4" i="13"/>
  <c r="D18" i="13"/>
  <c r="D15" i="13"/>
  <c r="D21" i="13"/>
  <c r="D9" i="13"/>
  <c r="D10" i="13"/>
  <c r="C1" i="4"/>
  <c r="C1" i="6"/>
  <c r="C1" i="7"/>
  <c r="B1" i="4"/>
  <c r="B1" i="6"/>
  <c r="B1" i="7"/>
  <c r="C21" i="6" l="1"/>
  <c r="B21" i="6"/>
  <c r="D6" i="9"/>
  <c r="B8" i="9"/>
  <c r="D2" i="9"/>
  <c r="D4" i="9"/>
  <c r="D3" i="9"/>
  <c r="D5" i="9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3" i="4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" i="4"/>
  <c r="D3" i="7" l="1"/>
  <c r="D4" i="7"/>
  <c r="D5" i="7"/>
  <c r="D6" i="7"/>
  <c r="D2" i="7"/>
  <c r="C21" i="4"/>
  <c r="B8" i="7" l="1"/>
  <c r="C8" i="7"/>
  <c r="B21" i="4"/>
  <c r="C8" i="9"/>
  <c r="D21" i="4" l="1"/>
  <c r="D8" i="9"/>
  <c r="D21" i="6"/>
  <c r="D8" i="7"/>
</calcChain>
</file>

<file path=xl/sharedStrings.xml><?xml version="1.0" encoding="utf-8"?>
<sst xmlns="http://schemas.openxmlformats.org/spreadsheetml/2006/main" count="87" uniqueCount="40">
  <si>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</si>
  <si>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</si>
  <si>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</si>
  <si>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</si>
  <si>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</si>
  <si>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</si>
  <si>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</si>
  <si>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</si>
  <si>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</si>
  <si>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</si>
  <si>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</si>
  <si>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</si>
  <si>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</si>
  <si>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</si>
  <si>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</si>
  <si>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</si>
  <si>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</si>
  <si>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</si>
  <si>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</si>
  <si>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</si>
  <si>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</si>
  <si>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</si>
  <si>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</si>
  <si>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</si>
  <si>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</si>
  <si>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</si>
  <si>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</si>
  <si>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</si>
  <si>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</si>
  <si>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</si>
  <si>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</si>
  <si>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</si>
  <si>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</si>
  <si>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</si>
  <si>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</si>
  <si>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-</t>
  </si>
  <si>
    <t>Udziały, akcje oraz inne papiery wartościowe o zmiennej kwocie dochodu oraz jednostki uczestnictwa i certyfikaty inwestycyjne w funduszach inwestycyjnych</t>
  </si>
  <si>
    <t>Dłużne papiery wartościowe i inne papiery wartościowe o stałej kwocie dochodu</t>
  </si>
  <si>
    <t>I kw. 2023 r. (tys. zł)</t>
  </si>
  <si>
    <t>I kw. 2024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</si>
</sst>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"/>
    <numFmt numFmtId="165" formatCode="#,##0.000"/>
    <numFmt numFmtId="166" formatCode="#,##0.0"/>
    <numFmt numFmtId="167" formatCode="0.0%"/>
    <numFmt numFmtId="168" formatCode="_-* #,##0_-;\-* #,##0_-;_-* &quot;-&quot;??_-;_-@_-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3" fillId="0" borderId="0" xfId="0" applyFont="1" applyAlignment="1">
      <alignment wrapText="1"/>
    </xf>
    <xf numFmtId="4" fontId="0" fillId="0" borderId="0" xfId="0" applyNumberFormat="1"/>
    <xf numFmtId="49" fontId="4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5" fontId="0" fillId="0" borderId="0" xfId="0" applyNumberFormat="1"/>
    <xf numFmtId="167" fontId="0" fillId="0" borderId="0" xfId="0" applyNumberFormat="1"/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2" fillId="0" borderId="0" xfId="0" applyNumberFormat="1" applyFont="1"/>
    <xf numFmtId="168" fontId="0" fillId="0" borderId="0" xfId="1" applyNumberFormat="1" applyFont="1"/>
    <xf numFmtId="0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3" fillId="0" borderId="0" xfId="2" applyFont="1"/>
    <xf numFmtId="3" fontId="6" fillId="0" borderId="0" xfId="2" applyNumberFormat="1" applyAlignment="1">
      <alignment vertical="center" wrapText="1"/>
    </xf>
    <xf numFmtId="10" fontId="6" fillId="0" borderId="0" xfId="2" applyNumberFormat="1"/>
    <xf numFmtId="0" fontId="6" fillId="0" borderId="0" xfId="2"/>
    <xf numFmtId="3" fontId="3" fillId="0" borderId="0" xfId="2" applyNumberFormat="1" applyFont="1" applyAlignment="1">
      <alignment vertical="center" wrapText="1"/>
    </xf>
    <xf numFmtId="3" fontId="6" fillId="0" borderId="0" xfId="2" applyNumberFormat="1"/>
    <xf numFmtId="0" fontId="5" fillId="0" borderId="0" xfId="2" applyFont="1" applyAlignment="1">
      <alignment wrapText="1"/>
    </xf>
    <xf numFmtId="164" fontId="6" fillId="0" borderId="0" xfId="2" applyNumberFormat="1"/>
    <xf numFmtId="166" fontId="6" fillId="0" borderId="0" xfId="2" applyNumberFormat="1"/>
    <xf numFmtId="3" fontId="2" fillId="0" borderId="0" xfId="2" applyNumberFormat="1" applyFont="1"/>
    <xf numFmtId="167" fontId="0" fillId="0" borderId="0" xfId="4" applyNumberFormat="1" applyFont="1"/>
    <xf numFmtId="166" fontId="0" fillId="0" borderId="0" xfId="0" applyNumberFormat="1"/>
    <xf numFmtId="168" fontId="0" fillId="0" borderId="0" xfId="0" applyNumberFormat="1"/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</cellXfs>
  <cellStyles count="5">
    <cellStyle name="Dziesiętny" xfId="1" builtinId="3"/>
    <cellStyle name="Normalny" xfId="0" builtinId="0"/>
    <cellStyle name="Normalny 2" xfId="3" xr:uid="{B19C8B50-819D-4673-A429-FE09F970890B}"/>
    <cellStyle name="Normalny 6" xfId="2" xr:uid="{B759B7BF-CF15-4EA9-88F3-0816385BDC3C}"/>
    <cellStyle name="Procentowy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D8" sqref="D8"/>
    </sheetView>
  </sheetViews>
  <sheetFormatPr defaultRowHeight="12.75" x14ac:dyDescent="0.2"/>
  <cols>
    <col min="1" max="1" width="26.42578125" customWidth="1"/>
    <col min="2" max="2" width="19" customWidth="1"/>
    <col min="3" max="3" width="18.42578125" customWidth="1"/>
    <col min="4" max="4" width="20" style="4" customWidth="1"/>
    <col min="5" max="5" width="16" customWidth="1"/>
  </cols>
  <sheetData>
    <row r="1" spans="1:5" s="2" customFormat="1" x14ac:dyDescent="0.2">
      <c r="A1" s="2" t="s">
        <v>1</v>
      </c>
      <c r="B1" s="2" t="s">
        <v>38</v>
      </c>
      <c r="C1" s="2" t="s">
        <v>39</v>
      </c>
      <c r="D1" s="3" t="s">
        <v>11</v>
      </c>
    </row>
    <row r="2" spans="1:5" x14ac:dyDescent="0.2">
      <c r="A2" t="s">
        <v>28</v>
      </c>
      <c r="B2" s="15">
        <v>2542142.5291099991</v>
      </c>
      <c r="C2" s="15">
        <v>2575241.0465599997</v>
      </c>
      <c r="D2" s="19">
        <f>(C2-B2)/B2</f>
        <v>1.3019929870568027E-2</v>
      </c>
    </row>
    <row r="3" spans="1:5" x14ac:dyDescent="0.2">
      <c r="A3" t="s">
        <v>29</v>
      </c>
      <c r="B3" s="15">
        <v>24794.727629999994</v>
      </c>
      <c r="C3" s="15">
        <v>24496.231049999999</v>
      </c>
      <c r="D3" s="19">
        <f t="shared" ref="D3:D6" si="0">(C3-B3)/B3</f>
        <v>-1.2038711796084994E-2</v>
      </c>
    </row>
    <row r="4" spans="1:5" ht="38.25" x14ac:dyDescent="0.2">
      <c r="A4" s="8" t="s">
        <v>30</v>
      </c>
      <c r="B4" s="15">
        <v>966901.46818999993</v>
      </c>
      <c r="C4" s="15">
        <v>1007841.0936799999</v>
      </c>
      <c r="D4" s="19">
        <f t="shared" si="0"/>
        <v>4.2341052151505479E-2</v>
      </c>
    </row>
    <row r="5" spans="1:5" x14ac:dyDescent="0.2">
      <c r="A5" t="s">
        <v>31</v>
      </c>
      <c r="B5" s="15">
        <v>34906.647960000002</v>
      </c>
      <c r="C5" s="15">
        <v>36628.249210000002</v>
      </c>
      <c r="D5" s="19">
        <f t="shared" si="0"/>
        <v>4.9320153913741754E-2</v>
      </c>
    </row>
    <row r="6" spans="1:5" x14ac:dyDescent="0.2">
      <c r="A6" t="s">
        <v>32</v>
      </c>
      <c r="B6" s="15">
        <v>1962954.7059899999</v>
      </c>
      <c r="C6" s="15">
        <v>2216986.7490599998</v>
      </c>
      <c r="D6" s="19">
        <f t="shared" si="0"/>
        <v>0.1294130946041778</v>
      </c>
    </row>
    <row r="7" spans="1:5" x14ac:dyDescent="0.2">
      <c r="A7" t="s">
        <v>34</v>
      </c>
      <c r="B7" s="15">
        <v>0</v>
      </c>
      <c r="C7" s="15">
        <v>18.300599999999999</v>
      </c>
      <c r="D7" s="20" t="s">
        <v>35</v>
      </c>
    </row>
    <row r="8" spans="1:5" s="5" customFormat="1" x14ac:dyDescent="0.2">
      <c r="A8" s="5" t="s">
        <v>2</v>
      </c>
      <c r="B8" s="6">
        <f>SUM(B2:B7)</f>
        <v>5531700.078879999</v>
      </c>
      <c r="C8" s="6">
        <f>SUM(C2:C7)</f>
        <v>5861211.6701599993</v>
      </c>
      <c r="D8" s="21">
        <f t="shared" ref="D8" si="1">(C8-B8)/B8</f>
        <v>5.9567870018491016E-2</v>
      </c>
      <c r="E8" s="6"/>
    </row>
    <row r="9" spans="1:5" x14ac:dyDescent="0.2">
      <c r="B9" s="1"/>
      <c r="C9" s="1"/>
      <c r="D9" s="7"/>
    </row>
    <row r="10" spans="1:5" x14ac:dyDescent="0.2">
      <c r="B10" s="1"/>
      <c r="C10" s="1"/>
      <c r="D10" s="7"/>
      <c r="E10" s="1"/>
    </row>
    <row r="11" spans="1:5" x14ac:dyDescent="0.2">
      <c r="B11" s="1"/>
      <c r="C11" s="1"/>
      <c r="D11" s="7"/>
      <c r="E11" s="1"/>
    </row>
    <row r="12" spans="1:5" x14ac:dyDescent="0.2">
      <c r="B12" s="10"/>
      <c r="C12" s="10"/>
      <c r="D12" s="7"/>
    </row>
    <row r="13" spans="1:5" x14ac:dyDescent="0.2">
      <c r="B13" s="1"/>
      <c r="C13" s="10"/>
      <c r="D13" s="7"/>
    </row>
    <row r="14" spans="1:5" x14ac:dyDescent="0.2">
      <c r="B14" s="10"/>
      <c r="C14" s="10"/>
      <c r="D14" s="7"/>
    </row>
    <row r="15" spans="1:5" x14ac:dyDescent="0.2">
      <c r="B15" s="1"/>
      <c r="C15" s="10"/>
      <c r="D15" s="7"/>
    </row>
    <row r="16" spans="1:5" x14ac:dyDescent="0.2">
      <c r="B16" s="1"/>
      <c r="C16" s="10"/>
      <c r="D16" s="7"/>
    </row>
    <row r="17" spans="2:4" x14ac:dyDescent="0.2">
      <c r="B17" s="1"/>
      <c r="C17" s="10"/>
      <c r="D17" s="7"/>
    </row>
    <row r="18" spans="2:4" x14ac:dyDescent="0.2">
      <c r="B18" s="1"/>
      <c r="C18" s="10"/>
      <c r="D18"/>
    </row>
    <row r="19" spans="2:4" x14ac:dyDescent="0.2">
      <c r="B19" s="1"/>
      <c r="C19" s="10"/>
      <c r="D19"/>
    </row>
    <row r="20" spans="2:4" x14ac:dyDescent="0.2">
      <c r="C20" s="10"/>
      <c r="D20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E26"/>
  <sheetViews>
    <sheetView workbookViewId="0">
      <selection activeCell="G5" sqref="G5"/>
    </sheetView>
  </sheetViews>
  <sheetFormatPr defaultRowHeight="12.75" x14ac:dyDescent="0.2"/>
  <cols>
    <col min="1" max="1" width="33.7109375" customWidth="1"/>
    <col min="2" max="3" width="19" customWidth="1"/>
    <col min="4" max="4" width="19.42578125" style="18" customWidth="1"/>
    <col min="5" max="5" width="8.85546875" bestFit="1" customWidth="1"/>
  </cols>
  <sheetData>
    <row r="1" spans="1:5" s="2" customFormat="1" x14ac:dyDescent="0.2">
      <c r="A1" s="2" t="s">
        <v>1</v>
      </c>
      <c r="B1" s="2" t="str">
        <f>+'Składka wg grup Działu I'!B1</f>
        <v>I kw. 2023 r. (tys. zł)</v>
      </c>
      <c r="C1" s="2" t="str">
        <f>+'Składka wg grup Działu I'!C1</f>
        <v>I kw. 2024 r. (tys. zł)</v>
      </c>
      <c r="D1" s="39" t="s">
        <v>11</v>
      </c>
    </row>
    <row r="2" spans="1:5" x14ac:dyDescent="0.2">
      <c r="A2" s="8" t="s">
        <v>18</v>
      </c>
      <c r="B2" s="1">
        <v>381161.75433000008</v>
      </c>
      <c r="C2" s="1">
        <v>400413.25067000004</v>
      </c>
      <c r="D2" s="18">
        <f>(C2-B2)/B2</f>
        <v>5.0507418756742584E-2</v>
      </c>
    </row>
    <row r="3" spans="1:5" x14ac:dyDescent="0.2">
      <c r="A3" s="8" t="s">
        <v>19</v>
      </c>
      <c r="B3" s="1">
        <v>315306.15797</v>
      </c>
      <c r="C3" s="1">
        <v>368815.64869999996</v>
      </c>
      <c r="D3" s="18">
        <f t="shared" ref="D3:D20" si="0">(C3-B3)/B3</f>
        <v>0.16970645633597539</v>
      </c>
    </row>
    <row r="4" spans="1:5" x14ac:dyDescent="0.2">
      <c r="A4" s="8" t="s">
        <v>3</v>
      </c>
      <c r="B4" s="1">
        <v>3137548.20847</v>
      </c>
      <c r="C4" s="1">
        <v>3464838.7498999997</v>
      </c>
      <c r="D4" s="18">
        <f t="shared" si="0"/>
        <v>0.10431410760365666</v>
      </c>
      <c r="E4" s="1"/>
    </row>
    <row r="5" spans="1:5" x14ac:dyDescent="0.2">
      <c r="A5" s="8" t="s">
        <v>4</v>
      </c>
      <c r="B5" s="1">
        <v>42050.086710000003</v>
      </c>
      <c r="C5" s="1">
        <v>44285.475050000001</v>
      </c>
      <c r="D5" s="18">
        <f t="shared" si="0"/>
        <v>5.3160136277873506E-2</v>
      </c>
    </row>
    <row r="6" spans="1:5" x14ac:dyDescent="0.2">
      <c r="A6" s="8" t="s">
        <v>5</v>
      </c>
      <c r="B6" s="1">
        <v>12416.694380000001</v>
      </c>
      <c r="C6" s="1">
        <v>14834.666660000001</v>
      </c>
      <c r="D6" s="18">
        <f t="shared" si="0"/>
        <v>0.19473558791095893</v>
      </c>
    </row>
    <row r="7" spans="1:5" x14ac:dyDescent="0.2">
      <c r="A7" s="8" t="s">
        <v>6</v>
      </c>
      <c r="B7" s="1">
        <v>49624.268030000007</v>
      </c>
      <c r="C7" s="1">
        <v>105050.05348</v>
      </c>
      <c r="D7" s="18">
        <f t="shared" si="0"/>
        <v>1.1169088764491744</v>
      </c>
    </row>
    <row r="8" spans="1:5" x14ac:dyDescent="0.2">
      <c r="A8" s="8" t="s">
        <v>7</v>
      </c>
      <c r="B8" s="1">
        <v>74210.53611999999</v>
      </c>
      <c r="C8" s="1">
        <v>75210.609660000002</v>
      </c>
      <c r="D8" s="18">
        <f t="shared" si="0"/>
        <v>1.3476166489120525E-2</v>
      </c>
    </row>
    <row r="9" spans="1:5" x14ac:dyDescent="0.2">
      <c r="A9" s="8" t="s">
        <v>8</v>
      </c>
      <c r="B9" s="1">
        <v>1633963.66741</v>
      </c>
      <c r="C9" s="1">
        <v>1818913.6755799998</v>
      </c>
      <c r="D9" s="18">
        <f t="shared" si="0"/>
        <v>0.11319101633585558</v>
      </c>
      <c r="E9" s="1"/>
    </row>
    <row r="10" spans="1:5" x14ac:dyDescent="0.2">
      <c r="A10" s="8" t="s">
        <v>9</v>
      </c>
      <c r="B10" s="1">
        <v>1228616.3277400001</v>
      </c>
      <c r="C10" s="1">
        <v>1433457.3191999998</v>
      </c>
      <c r="D10" s="18">
        <f t="shared" si="0"/>
        <v>0.1667249464581006</v>
      </c>
    </row>
    <row r="11" spans="1:5" ht="38.25" x14ac:dyDescent="0.2">
      <c r="A11" s="14" t="s">
        <v>20</v>
      </c>
      <c r="B11" s="1">
        <v>3896872.5105899996</v>
      </c>
      <c r="C11" s="1">
        <v>4156886.8636699989</v>
      </c>
      <c r="D11" s="18">
        <f t="shared" si="0"/>
        <v>6.6723854160841478E-2</v>
      </c>
    </row>
    <row r="12" spans="1:5" ht="38.25" x14ac:dyDescent="0.2">
      <c r="A12" s="8" t="s">
        <v>21</v>
      </c>
      <c r="B12" s="1">
        <v>6218.4753499999997</v>
      </c>
      <c r="C12" s="1">
        <v>6375.4160499999998</v>
      </c>
      <c r="D12" s="40" t="s">
        <v>35</v>
      </c>
    </row>
    <row r="13" spans="1:5" ht="25.5" x14ac:dyDescent="0.2">
      <c r="A13" s="8" t="s">
        <v>22</v>
      </c>
      <c r="B13" s="1">
        <v>19372.654910000001</v>
      </c>
      <c r="C13" s="1">
        <v>30977.661920000002</v>
      </c>
      <c r="D13" s="18">
        <f t="shared" si="0"/>
        <v>0.5990406097622476</v>
      </c>
    </row>
    <row r="14" spans="1:5" x14ac:dyDescent="0.2">
      <c r="A14" s="8" t="s">
        <v>23</v>
      </c>
      <c r="B14" s="1">
        <v>995758.11830000009</v>
      </c>
      <c r="C14" s="1">
        <v>1117730.6876599998</v>
      </c>
      <c r="D14" s="18">
        <f t="shared" si="0"/>
        <v>0.12249216664006356</v>
      </c>
    </row>
    <row r="15" spans="1:5" x14ac:dyDescent="0.2">
      <c r="A15" s="8" t="s">
        <v>24</v>
      </c>
      <c r="B15" s="1">
        <v>210569.43307999999</v>
      </c>
      <c r="C15" s="1">
        <v>163987.48918999999</v>
      </c>
      <c r="D15" s="18">
        <f t="shared" si="0"/>
        <v>-0.22121892626411016</v>
      </c>
    </row>
    <row r="16" spans="1:5" x14ac:dyDescent="0.2">
      <c r="A16" s="8" t="s">
        <v>25</v>
      </c>
      <c r="B16" s="1">
        <v>143033.74291000006</v>
      </c>
      <c r="C16" s="1">
        <v>159189.00613999995</v>
      </c>
      <c r="D16" s="18">
        <f t="shared" si="0"/>
        <v>0.1129472172182835</v>
      </c>
    </row>
    <row r="17" spans="1:4" s="5" customFormat="1" x14ac:dyDescent="0.2">
      <c r="A17" s="12" t="s">
        <v>26</v>
      </c>
      <c r="B17" s="1">
        <v>276194.09749999997</v>
      </c>
      <c r="C17" s="1">
        <v>293871.08197999996</v>
      </c>
      <c r="D17" s="18">
        <f t="shared" si="0"/>
        <v>6.4002035669860707E-2</v>
      </c>
    </row>
    <row r="18" spans="1:4" x14ac:dyDescent="0.2">
      <c r="A18" t="s">
        <v>10</v>
      </c>
      <c r="B18" s="1">
        <v>23701.174030000006</v>
      </c>
      <c r="C18" s="1">
        <v>17152.799450000002</v>
      </c>
      <c r="D18" s="18">
        <f t="shared" si="0"/>
        <v>-0.27628903832828411</v>
      </c>
    </row>
    <row r="19" spans="1:4" x14ac:dyDescent="0.2">
      <c r="A19" t="s">
        <v>27</v>
      </c>
      <c r="B19" s="1">
        <v>529003.13373</v>
      </c>
      <c r="C19" s="1">
        <v>635863.1573000002</v>
      </c>
      <c r="D19" s="18">
        <f t="shared" si="0"/>
        <v>0.20200262863573301</v>
      </c>
    </row>
    <row r="20" spans="1:4" x14ac:dyDescent="0.2">
      <c r="A20" s="12" t="s">
        <v>34</v>
      </c>
      <c r="B20" s="1">
        <v>1614676.2342500004</v>
      </c>
      <c r="C20" s="1">
        <v>1774749.6755700002</v>
      </c>
      <c r="D20" s="18">
        <f t="shared" si="0"/>
        <v>9.9136556248598115E-2</v>
      </c>
    </row>
    <row r="21" spans="1:4" s="5" customFormat="1" x14ac:dyDescent="0.2">
      <c r="A21" s="5" t="s">
        <v>2</v>
      </c>
      <c r="B21" s="6">
        <f>SUM(B2:B20)</f>
        <v>14590297.27581</v>
      </c>
      <c r="C21" s="6">
        <f>SUM(C2:C20)</f>
        <v>16082603.287829997</v>
      </c>
      <c r="D21" s="21">
        <f t="shared" ref="D21" si="1">(C21-B21)/B21</f>
        <v>0.10228071325826706</v>
      </c>
    </row>
    <row r="22" spans="1:4" x14ac:dyDescent="0.2">
      <c r="B22" s="6"/>
      <c r="C22" s="1"/>
      <c r="D22" s="21"/>
    </row>
    <row r="23" spans="1:4" x14ac:dyDescent="0.2">
      <c r="B23" s="1"/>
      <c r="C23" s="1"/>
      <c r="D23" s="21"/>
    </row>
    <row r="24" spans="1:4" x14ac:dyDescent="0.2">
      <c r="B24" s="1"/>
      <c r="C24" s="1"/>
      <c r="D24" s="21"/>
    </row>
    <row r="25" spans="1:4" x14ac:dyDescent="0.2">
      <c r="B25" s="1"/>
      <c r="C25" s="1"/>
      <c r="D25" s="21"/>
    </row>
    <row r="26" spans="1:4" x14ac:dyDescent="0.2">
      <c r="B26" s="1"/>
      <c r="C26" s="1"/>
      <c r="D26" s="21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F22"/>
  <sheetViews>
    <sheetView workbookViewId="0">
      <selection activeCell="G4" sqref="G4"/>
    </sheetView>
  </sheetViews>
  <sheetFormatPr defaultRowHeight="12.75" x14ac:dyDescent="0.2"/>
  <cols>
    <col min="1" max="1" width="26.85546875" customWidth="1"/>
    <col min="2" max="2" width="18.5703125" customWidth="1"/>
    <col min="3" max="3" width="19.85546875" customWidth="1"/>
    <col min="4" max="4" width="19.42578125" style="4" customWidth="1"/>
    <col min="5" max="5" width="3.5703125" customWidth="1"/>
  </cols>
  <sheetData>
    <row r="1" spans="1:6" s="2" customFormat="1" x14ac:dyDescent="0.2">
      <c r="A1" s="2" t="s">
        <v>1</v>
      </c>
      <c r="B1" s="2" t="str">
        <f>+'Składka wg grup Działu I'!B1</f>
        <v>I kw. 2023 r. (tys. zł)</v>
      </c>
      <c r="C1" s="2" t="str">
        <f>+'Składka wg grup Działu I'!C1</f>
        <v>I kw. 2024 r. (tys. zł)</v>
      </c>
      <c r="D1" s="3" t="s">
        <v>11</v>
      </c>
    </row>
    <row r="2" spans="1:6" x14ac:dyDescent="0.2">
      <c r="A2" t="s">
        <v>28</v>
      </c>
      <c r="B2" s="16">
        <v>1725838.4691900006</v>
      </c>
      <c r="C2" s="16">
        <v>1654977.8708999997</v>
      </c>
      <c r="D2" s="18">
        <f>(C2-B2)/B2</f>
        <v>-4.1058650363297498E-2</v>
      </c>
      <c r="F2" s="1"/>
    </row>
    <row r="3" spans="1:6" x14ac:dyDescent="0.2">
      <c r="A3" t="s">
        <v>29</v>
      </c>
      <c r="B3" s="16">
        <v>30846.868860000002</v>
      </c>
      <c r="C3" s="16">
        <v>26011.417419999998</v>
      </c>
      <c r="D3" s="18">
        <f t="shared" ref="D3:D6" si="0">(C3-B3)/B3</f>
        <v>-0.15675663750333732</v>
      </c>
      <c r="F3" s="1"/>
    </row>
    <row r="4" spans="1:6" ht="38.25" x14ac:dyDescent="0.2">
      <c r="A4" s="8" t="s">
        <v>30</v>
      </c>
      <c r="B4" s="16">
        <v>1817679.5228400002</v>
      </c>
      <c r="C4" s="16">
        <v>1577070.8702299998</v>
      </c>
      <c r="D4" s="18">
        <f t="shared" si="0"/>
        <v>-0.1323713281613394</v>
      </c>
      <c r="F4" s="1"/>
    </row>
    <row r="5" spans="1:6" x14ac:dyDescent="0.2">
      <c r="A5" t="s">
        <v>31</v>
      </c>
      <c r="B5" s="16">
        <v>27340.180190000003</v>
      </c>
      <c r="C5" s="16">
        <v>25751.344399999998</v>
      </c>
      <c r="D5" s="18">
        <f t="shared" si="0"/>
        <v>-5.8113581511110166E-2</v>
      </c>
      <c r="F5" s="1"/>
    </row>
    <row r="6" spans="1:6" x14ac:dyDescent="0.2">
      <c r="A6" t="s">
        <v>32</v>
      </c>
      <c r="B6" s="16">
        <v>848465.49579999992</v>
      </c>
      <c r="C6" s="16">
        <v>950607.6830800001</v>
      </c>
      <c r="D6" s="18">
        <f t="shared" si="0"/>
        <v>0.12038460937494283</v>
      </c>
      <c r="F6" s="1"/>
    </row>
    <row r="7" spans="1:6" x14ac:dyDescent="0.2">
      <c r="A7" t="s">
        <v>34</v>
      </c>
      <c r="B7" s="16">
        <v>0</v>
      </c>
      <c r="C7" s="16">
        <v>0</v>
      </c>
      <c r="D7" s="20" t="s">
        <v>35</v>
      </c>
      <c r="F7" s="1"/>
    </row>
    <row r="8" spans="1:6" s="5" customFormat="1" x14ac:dyDescent="0.2">
      <c r="A8" s="5" t="s">
        <v>2</v>
      </c>
      <c r="B8" s="6">
        <f>SUM(B2:B7)</f>
        <v>4450170.5368800014</v>
      </c>
      <c r="C8" s="6">
        <f>SUM(C2:C7)</f>
        <v>4234419.1860299995</v>
      </c>
      <c r="D8" s="21">
        <f t="shared" ref="D8" si="1">(C8-B8)/B8</f>
        <v>-4.8481591674296692E-2</v>
      </c>
      <c r="E8" s="10"/>
      <c r="F8" s="1"/>
    </row>
    <row r="9" spans="1:6" x14ac:dyDescent="0.2">
      <c r="B9" s="1"/>
      <c r="C9" s="1"/>
      <c r="D9" s="21"/>
      <c r="E9" s="1"/>
    </row>
    <row r="10" spans="1:6" x14ac:dyDescent="0.2">
      <c r="B10" s="1"/>
      <c r="C10" s="1"/>
      <c r="D10" s="7"/>
      <c r="E10" s="1"/>
    </row>
    <row r="11" spans="1:6" x14ac:dyDescent="0.2">
      <c r="B11" s="1"/>
      <c r="C11" s="1"/>
      <c r="D11" s="7"/>
    </row>
    <row r="12" spans="1:6" x14ac:dyDescent="0.2">
      <c r="B12" s="1"/>
      <c r="C12" s="1"/>
      <c r="D12" s="7"/>
    </row>
    <row r="13" spans="1:6" x14ac:dyDescent="0.2">
      <c r="B13" s="1"/>
      <c r="C13" s="1"/>
      <c r="D13" s="7"/>
    </row>
    <row r="14" spans="1:6" x14ac:dyDescent="0.2">
      <c r="B14" s="1"/>
      <c r="C14" s="13"/>
    </row>
    <row r="15" spans="1:6" x14ac:dyDescent="0.2">
      <c r="D15" s="11"/>
    </row>
    <row r="16" spans="1:6" x14ac:dyDescent="0.2">
      <c r="C16" s="1"/>
      <c r="D16" s="11"/>
      <c r="E16" s="10"/>
    </row>
    <row r="17" spans="2:5" x14ac:dyDescent="0.2">
      <c r="B17" s="1"/>
      <c r="C17" s="1"/>
      <c r="D17" s="11"/>
      <c r="E17" s="10"/>
    </row>
    <row r="18" spans="2:5" x14ac:dyDescent="0.2">
      <c r="C18" s="1"/>
      <c r="D18" s="11"/>
      <c r="E18" s="10"/>
    </row>
    <row r="19" spans="2:5" x14ac:dyDescent="0.2">
      <c r="D19" s="11"/>
      <c r="E19" s="10"/>
    </row>
    <row r="20" spans="2:5" x14ac:dyDescent="0.2">
      <c r="D20" s="11"/>
      <c r="E20" s="10"/>
    </row>
    <row r="21" spans="2:5" x14ac:dyDescent="0.2">
      <c r="D21" s="11"/>
      <c r="E21" s="10"/>
    </row>
    <row r="22" spans="2:5" x14ac:dyDescent="0.2">
      <c r="D22" s="11"/>
      <c r="E22" s="10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H38"/>
  <sheetViews>
    <sheetView zoomScale="115" zoomScaleNormal="115" workbookViewId="0">
      <selection activeCell="G4" sqref="G4"/>
    </sheetView>
  </sheetViews>
  <sheetFormatPr defaultRowHeight="12.75" x14ac:dyDescent="0.2"/>
  <cols>
    <col min="1" max="1" width="37.5703125" style="8" customWidth="1"/>
    <col min="2" max="2" width="19" customWidth="1"/>
    <col min="3" max="3" width="19.28515625" customWidth="1"/>
    <col min="4" max="4" width="18.85546875" style="4" customWidth="1"/>
    <col min="5" max="5" width="9.85546875" bestFit="1" customWidth="1"/>
  </cols>
  <sheetData>
    <row r="1" spans="1:8" s="2" customFormat="1" x14ac:dyDescent="0.2">
      <c r="A1" s="9" t="s">
        <v>1</v>
      </c>
      <c r="B1" s="2" t="str">
        <f>+'Składka wg grup Działu I'!B1</f>
        <v>I kw. 2023 r. (tys. zł)</v>
      </c>
      <c r="C1" s="2" t="str">
        <f>+'Składka wg grup Działu I'!C1</f>
        <v>I kw. 2024 r. (tys. zł)</v>
      </c>
      <c r="D1" s="3" t="s">
        <v>11</v>
      </c>
    </row>
    <row r="2" spans="1:8" x14ac:dyDescent="0.2">
      <c r="A2" s="8" t="s">
        <v>18</v>
      </c>
      <c r="B2" s="22">
        <v>92192.534789999991</v>
      </c>
      <c r="C2" s="22">
        <v>97849.774919999967</v>
      </c>
      <c r="D2" s="18">
        <f>(C2-B2)/B2</f>
        <v>6.1363321258996455E-2</v>
      </c>
      <c r="F2" s="36"/>
    </row>
    <row r="3" spans="1:8" x14ac:dyDescent="0.2">
      <c r="A3" s="8" t="s">
        <v>19</v>
      </c>
      <c r="B3" s="22">
        <v>127887.23368</v>
      </c>
      <c r="C3" s="22">
        <v>159169.41737999997</v>
      </c>
      <c r="D3" s="18">
        <f t="shared" ref="D3:D20" si="0">(C3-B3)/B3</f>
        <v>0.24460755620279021</v>
      </c>
      <c r="F3" s="36"/>
    </row>
    <row r="4" spans="1:8" x14ac:dyDescent="0.2">
      <c r="A4" s="8" t="s">
        <v>3</v>
      </c>
      <c r="B4" s="22">
        <v>1765865.6715300002</v>
      </c>
      <c r="C4" s="22">
        <v>2114861.21636</v>
      </c>
      <c r="D4" s="18">
        <f t="shared" si="0"/>
        <v>0.19763425409794583</v>
      </c>
      <c r="E4" s="1"/>
      <c r="F4" s="36"/>
    </row>
    <row r="5" spans="1:8" x14ac:dyDescent="0.2">
      <c r="A5" s="8" t="s">
        <v>4</v>
      </c>
      <c r="B5" s="22">
        <v>6610.7117099999996</v>
      </c>
      <c r="C5" s="22">
        <v>8064.8626199999999</v>
      </c>
      <c r="D5" s="18">
        <f t="shared" si="0"/>
        <v>0.21996888894735972</v>
      </c>
      <c r="F5" s="36"/>
    </row>
    <row r="6" spans="1:8" x14ac:dyDescent="0.2">
      <c r="A6" s="8" t="s">
        <v>5</v>
      </c>
      <c r="B6" s="22">
        <v>5211.8258699999997</v>
      </c>
      <c r="C6" s="22">
        <v>5288.2781699999996</v>
      </c>
      <c r="D6" s="18">
        <f t="shared" si="0"/>
        <v>1.4669005048704732E-2</v>
      </c>
      <c r="F6" s="36"/>
    </row>
    <row r="7" spans="1:8" x14ac:dyDescent="0.2">
      <c r="A7" s="8" t="s">
        <v>6</v>
      </c>
      <c r="B7" s="22">
        <v>6941.8503500000006</v>
      </c>
      <c r="C7" s="22">
        <v>15068.68348</v>
      </c>
      <c r="D7" s="18">
        <f t="shared" si="0"/>
        <v>1.1707012857169989</v>
      </c>
      <c r="F7" s="36"/>
    </row>
    <row r="8" spans="1:8" x14ac:dyDescent="0.2">
      <c r="A8" s="8" t="s">
        <v>7</v>
      </c>
      <c r="B8" s="22">
        <v>21123.624259999997</v>
      </c>
      <c r="C8" s="22">
        <v>17034.899360000003</v>
      </c>
      <c r="D8" s="18">
        <f t="shared" si="0"/>
        <v>-0.19356171316408344</v>
      </c>
      <c r="F8" s="36"/>
    </row>
    <row r="9" spans="1:8" x14ac:dyDescent="0.2">
      <c r="A9" s="8" t="s">
        <v>8</v>
      </c>
      <c r="B9" s="22">
        <v>560002.55313000013</v>
      </c>
      <c r="C9" s="22">
        <v>593367.39506000001</v>
      </c>
      <c r="D9" s="18">
        <f t="shared" si="0"/>
        <v>5.9579803241101466E-2</v>
      </c>
      <c r="F9" s="36"/>
    </row>
    <row r="10" spans="1:8" x14ac:dyDescent="0.2">
      <c r="A10" s="8" t="s">
        <v>9</v>
      </c>
      <c r="B10" s="22">
        <v>369323.17515000002</v>
      </c>
      <c r="C10" s="22">
        <v>345761.34055999998</v>
      </c>
      <c r="D10" s="18">
        <f t="shared" si="0"/>
        <v>-6.3797335708571337E-2</v>
      </c>
      <c r="E10" s="1"/>
      <c r="F10" s="36"/>
    </row>
    <row r="11" spans="1:8" ht="25.5" x14ac:dyDescent="0.2">
      <c r="A11" s="14" t="s">
        <v>20</v>
      </c>
      <c r="B11" s="22">
        <v>2675382.7291500005</v>
      </c>
      <c r="C11" s="22">
        <v>3027645.2418799996</v>
      </c>
      <c r="D11" s="18">
        <f t="shared" si="0"/>
        <v>0.13166808206238101</v>
      </c>
      <c r="E11" s="1"/>
      <c r="F11" s="36"/>
      <c r="H11" s="37"/>
    </row>
    <row r="12" spans="1:8" ht="25.5" x14ac:dyDescent="0.2">
      <c r="A12" s="8" t="s">
        <v>21</v>
      </c>
      <c r="B12" s="22">
        <v>724.70330000000001</v>
      </c>
      <c r="C12" s="22">
        <v>1067.2932699999999</v>
      </c>
      <c r="D12" s="18">
        <f t="shared" si="0"/>
        <v>0.47273135088525176</v>
      </c>
      <c r="F12" s="36"/>
    </row>
    <row r="13" spans="1:8" ht="25.5" x14ac:dyDescent="0.2">
      <c r="A13" s="8" t="s">
        <v>22</v>
      </c>
      <c r="B13" s="22">
        <v>2348.1346899999999</v>
      </c>
      <c r="C13" s="22">
        <v>4062.2118200000004</v>
      </c>
      <c r="D13" s="18">
        <f t="shared" si="0"/>
        <v>0.72997393944211975</v>
      </c>
      <c r="F13" s="36"/>
    </row>
    <row r="14" spans="1:8" x14ac:dyDescent="0.2">
      <c r="A14" s="8" t="s">
        <v>23</v>
      </c>
      <c r="B14" s="22">
        <v>324498.72649999999</v>
      </c>
      <c r="C14" s="22">
        <v>397541.93657999986</v>
      </c>
      <c r="D14" s="18">
        <f t="shared" si="0"/>
        <v>0.225095521538202</v>
      </c>
      <c r="F14" s="36"/>
    </row>
    <row r="15" spans="1:8" x14ac:dyDescent="0.2">
      <c r="A15" s="8" t="s">
        <v>24</v>
      </c>
      <c r="B15" s="22">
        <v>56209.630089999999</v>
      </c>
      <c r="C15" s="22">
        <v>74889.597669999988</v>
      </c>
      <c r="D15" s="18">
        <f t="shared" si="0"/>
        <v>0.33232681926727814</v>
      </c>
      <c r="F15" s="36"/>
    </row>
    <row r="16" spans="1:8" x14ac:dyDescent="0.2">
      <c r="A16" s="8" t="s">
        <v>25</v>
      </c>
      <c r="B16" s="22">
        <v>49567.329650000007</v>
      </c>
      <c r="C16" s="22">
        <v>17534.322490000002</v>
      </c>
      <c r="D16" s="18">
        <f t="shared" si="0"/>
        <v>-0.64625242848844899</v>
      </c>
      <c r="F16" s="36"/>
    </row>
    <row r="17" spans="1:6" s="5" customFormat="1" x14ac:dyDescent="0.2">
      <c r="A17" s="12" t="s">
        <v>26</v>
      </c>
      <c r="B17" s="22">
        <v>55613.11666</v>
      </c>
      <c r="C17" s="22">
        <v>102992.28610999999</v>
      </c>
      <c r="D17" s="18">
        <f t="shared" si="0"/>
        <v>0.85194235273056873</v>
      </c>
      <c r="F17" s="36"/>
    </row>
    <row r="18" spans="1:6" x14ac:dyDescent="0.2">
      <c r="A18" t="s">
        <v>10</v>
      </c>
      <c r="B18" s="22">
        <v>3335.920430000001</v>
      </c>
      <c r="C18" s="22">
        <v>3286.0707499999999</v>
      </c>
      <c r="D18" s="18">
        <f t="shared" si="0"/>
        <v>-1.4943306066806022E-2</v>
      </c>
      <c r="F18" s="36"/>
    </row>
    <row r="19" spans="1:6" x14ac:dyDescent="0.2">
      <c r="A19" t="s">
        <v>27</v>
      </c>
      <c r="B19" s="22">
        <v>238585.86363000001</v>
      </c>
      <c r="C19" s="22">
        <v>320023.4609200001</v>
      </c>
      <c r="D19" s="18">
        <f t="shared" si="0"/>
        <v>0.34133454535384322</v>
      </c>
      <c r="F19" s="36"/>
    </row>
    <row r="20" spans="1:6" x14ac:dyDescent="0.2">
      <c r="A20" s="12" t="s">
        <v>34</v>
      </c>
      <c r="B20" s="22">
        <v>440438.41099999996</v>
      </c>
      <c r="C20" s="22">
        <v>422853.87940000003</v>
      </c>
      <c r="D20" s="18">
        <f t="shared" si="0"/>
        <v>-3.9925063665711781E-2</v>
      </c>
      <c r="F20" s="36"/>
    </row>
    <row r="21" spans="1:6" x14ac:dyDescent="0.2">
      <c r="A21" s="5" t="s">
        <v>2</v>
      </c>
      <c r="B21" s="6">
        <f>SUM(B2:B20)</f>
        <v>6801863.7455700003</v>
      </c>
      <c r="C21" s="6">
        <f>SUM(C2:C20)</f>
        <v>7728362.1687999992</v>
      </c>
      <c r="D21" s="21">
        <f>(C21-B21)/B21</f>
        <v>0.13621243498642854</v>
      </c>
      <c r="E21" s="1"/>
      <c r="F21" s="36"/>
    </row>
    <row r="22" spans="1:6" x14ac:dyDescent="0.2">
      <c r="C22" s="1"/>
      <c r="D22" s="7"/>
    </row>
    <row r="23" spans="1:6" x14ac:dyDescent="0.2">
      <c r="B23" s="1"/>
      <c r="C23" s="1"/>
    </row>
    <row r="24" spans="1:6" x14ac:dyDescent="0.2">
      <c r="B24" s="1"/>
      <c r="C24" s="13"/>
      <c r="D24" s="7"/>
    </row>
    <row r="25" spans="1:6" x14ac:dyDescent="0.2">
      <c r="B25" s="15"/>
      <c r="C25" s="13"/>
      <c r="D25" s="7"/>
    </row>
    <row r="26" spans="1:6" x14ac:dyDescent="0.2">
      <c r="B26" s="38"/>
      <c r="C26" s="38"/>
      <c r="D26" s="7"/>
    </row>
    <row r="27" spans="1:6" x14ac:dyDescent="0.2">
      <c r="A27"/>
      <c r="B27" s="1"/>
      <c r="D27" s="1"/>
    </row>
    <row r="28" spans="1:6" x14ac:dyDescent="0.2">
      <c r="A28"/>
      <c r="B28" s="1"/>
      <c r="D28" s="1"/>
    </row>
    <row r="29" spans="1:6" x14ac:dyDescent="0.2">
      <c r="A29"/>
      <c r="B29" s="1"/>
      <c r="D29" s="1"/>
    </row>
    <row r="30" spans="1:6" x14ac:dyDescent="0.2">
      <c r="A30"/>
      <c r="B30" s="17"/>
      <c r="D30" s="1"/>
    </row>
    <row r="31" spans="1:6" x14ac:dyDescent="0.2">
      <c r="A31"/>
      <c r="B31" s="1"/>
      <c r="C31" s="13"/>
      <c r="D31" s="1"/>
    </row>
    <row r="32" spans="1:6" x14ac:dyDescent="0.2">
      <c r="A32"/>
      <c r="B32" s="1"/>
      <c r="D32" s="1"/>
    </row>
    <row r="33" spans="1:4" x14ac:dyDescent="0.2">
      <c r="A33"/>
      <c r="B33" s="15"/>
      <c r="D33" s="1"/>
    </row>
    <row r="34" spans="1:4" x14ac:dyDescent="0.2">
      <c r="A34"/>
      <c r="B34" s="1"/>
      <c r="D34" s="1"/>
    </row>
    <row r="35" spans="1:4" x14ac:dyDescent="0.2">
      <c r="A35"/>
      <c r="D35" s="1"/>
    </row>
    <row r="36" spans="1:4" x14ac:dyDescent="0.2">
      <c r="B36" s="1"/>
    </row>
    <row r="38" spans="1:4" x14ac:dyDescent="0.2">
      <c r="C38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F9DD-882D-4A36-A22C-0F61A758CFFC}">
  <dimension ref="A1:E30"/>
  <sheetViews>
    <sheetView tabSelected="1" workbookViewId="0">
      <selection activeCell="C19" sqref="C19"/>
    </sheetView>
  </sheetViews>
  <sheetFormatPr defaultColWidth="8.7109375" defaultRowHeight="12.75" x14ac:dyDescent="0.2"/>
  <cols>
    <col min="1" max="1" width="42.5703125" style="29" customWidth="1"/>
    <col min="2" max="3" width="19.28515625" style="31" customWidth="1"/>
    <col min="4" max="4" width="19" style="28" customWidth="1"/>
    <col min="5" max="5" width="16.140625" style="29" customWidth="1"/>
    <col min="6" max="16384" width="8.7109375" style="29"/>
  </cols>
  <sheetData>
    <row r="1" spans="1:5" s="23" customFormat="1" x14ac:dyDescent="0.2">
      <c r="A1" s="23" t="s">
        <v>0</v>
      </c>
      <c r="B1" s="23" t="str">
        <f>+'Składka wg grup Działu I'!B1</f>
        <v>I kw. 2023 r. (tys. zł)</v>
      </c>
      <c r="C1" s="23" t="str">
        <f>+'Składka wg grup Działu I'!C1</f>
        <v>I kw. 2024 r. (tys. zł)</v>
      </c>
      <c r="D1" s="24" t="s">
        <v>11</v>
      </c>
    </row>
    <row r="2" spans="1:5" s="23" customFormat="1" x14ac:dyDescent="0.2">
      <c r="A2" s="23" t="s">
        <v>13</v>
      </c>
      <c r="B2" s="25"/>
      <c r="C2" s="25"/>
      <c r="D2" s="24"/>
    </row>
    <row r="3" spans="1:5" s="23" customFormat="1" x14ac:dyDescent="0.2">
      <c r="B3" s="25"/>
      <c r="C3" s="25"/>
      <c r="D3" s="24"/>
    </row>
    <row r="4" spans="1:5" x14ac:dyDescent="0.2">
      <c r="A4" s="26" t="s">
        <v>14</v>
      </c>
      <c r="B4" s="27">
        <v>1458352.2533899995</v>
      </c>
      <c r="C4" s="27">
        <v>1534490.2760000001</v>
      </c>
      <c r="D4" s="28">
        <f t="shared" ref="D4:D10" si="0">(C4-B4)/B4</f>
        <v>5.2208252452735353E-2</v>
      </c>
    </row>
    <row r="5" spans="1:5" x14ac:dyDescent="0.2">
      <c r="A5" s="26" t="s">
        <v>15</v>
      </c>
      <c r="B5" s="27">
        <v>954831.47275999992</v>
      </c>
      <c r="C5" s="27">
        <v>1012741.8455699999</v>
      </c>
      <c r="D5" s="28">
        <f t="shared" si="0"/>
        <v>6.0649836606879358E-2</v>
      </c>
    </row>
    <row r="6" spans="1:5" x14ac:dyDescent="0.2">
      <c r="A6" s="26" t="s">
        <v>16</v>
      </c>
      <c r="B6" s="30">
        <v>922811.86951000011</v>
      </c>
      <c r="C6" s="30">
        <v>986833.63509000011</v>
      </c>
      <c r="D6" s="28">
        <f t="shared" si="0"/>
        <v>6.9376833670328333E-2</v>
      </c>
    </row>
    <row r="7" spans="1:5" x14ac:dyDescent="0.2">
      <c r="A7" s="26" t="s">
        <v>33</v>
      </c>
      <c r="B7" s="27">
        <v>200441.68046000006</v>
      </c>
      <c r="C7" s="27">
        <v>192027.70366999999</v>
      </c>
      <c r="D7" s="28">
        <f t="shared" si="0"/>
        <v>-4.1977181445947608E-2</v>
      </c>
    </row>
    <row r="8" spans="1:5" x14ac:dyDescent="0.2">
      <c r="A8" s="26" t="s">
        <v>17</v>
      </c>
      <c r="B8" s="27">
        <v>721824.37305000005</v>
      </c>
      <c r="C8" s="27">
        <v>794080.68541999965</v>
      </c>
      <c r="D8" s="28">
        <f t="shared" si="0"/>
        <v>0.1001023449300935</v>
      </c>
      <c r="E8" s="31"/>
    </row>
    <row r="9" spans="1:5" ht="33.75" x14ac:dyDescent="0.2">
      <c r="A9" s="32" t="s">
        <v>36</v>
      </c>
      <c r="B9" s="27">
        <v>5267792.6104799984</v>
      </c>
      <c r="C9" s="27">
        <v>5845478.6122299992</v>
      </c>
      <c r="D9" s="28">
        <f t="shared" si="0"/>
        <v>0.10966377085550494</v>
      </c>
      <c r="E9" s="31"/>
    </row>
    <row r="10" spans="1:5" ht="22.5" x14ac:dyDescent="0.2">
      <c r="A10" s="32" t="s">
        <v>37</v>
      </c>
      <c r="B10" s="27">
        <v>28989413.278429996</v>
      </c>
      <c r="C10" s="27">
        <v>32753462.528040003</v>
      </c>
      <c r="D10" s="28">
        <f t="shared" si="0"/>
        <v>0.12984220182237022</v>
      </c>
    </row>
    <row r="12" spans="1:5" x14ac:dyDescent="0.2">
      <c r="A12" s="23" t="s">
        <v>0</v>
      </c>
      <c r="E12" s="31"/>
    </row>
    <row r="13" spans="1:5" x14ac:dyDescent="0.2">
      <c r="A13" s="23" t="s">
        <v>12</v>
      </c>
      <c r="B13" s="23" t="str">
        <f>+B1</f>
        <v>I kw. 2023 r. (tys. zł)</v>
      </c>
      <c r="C13" s="23" t="str">
        <f>+C1</f>
        <v>I kw. 2024 r. (tys. zł)</v>
      </c>
      <c r="D13" s="24" t="s">
        <v>11</v>
      </c>
      <c r="E13" s="31"/>
    </row>
    <row r="14" spans="1:5" x14ac:dyDescent="0.2">
      <c r="E14" s="31"/>
    </row>
    <row r="15" spans="1:5" x14ac:dyDescent="0.2">
      <c r="A15" s="26" t="s">
        <v>14</v>
      </c>
      <c r="B15" s="27">
        <v>3141135.4423900004</v>
      </c>
      <c r="C15" s="30">
        <v>3493137.3330200007</v>
      </c>
      <c r="D15" s="28">
        <f t="shared" ref="D15:D21" si="1">(C15-B15)/B15</f>
        <v>0.1120619906673531</v>
      </c>
      <c r="E15" s="33"/>
    </row>
    <row r="16" spans="1:5" x14ac:dyDescent="0.2">
      <c r="A16" s="26" t="s">
        <v>15</v>
      </c>
      <c r="B16" s="27">
        <v>654961.32958999963</v>
      </c>
      <c r="C16" s="30">
        <v>711231.51066000015</v>
      </c>
      <c r="D16" s="28">
        <f t="shared" si="1"/>
        <v>8.5913745633234839E-2</v>
      </c>
      <c r="E16" s="31"/>
    </row>
    <row r="17" spans="1:5" x14ac:dyDescent="0.2">
      <c r="A17" s="26" t="s">
        <v>16</v>
      </c>
      <c r="B17" s="27">
        <v>1767795.78498</v>
      </c>
      <c r="C17" s="30">
        <v>1125163.6198999998</v>
      </c>
      <c r="D17" s="28">
        <f t="shared" si="1"/>
        <v>-0.36352172040463976</v>
      </c>
      <c r="E17" s="31"/>
    </row>
    <row r="18" spans="1:5" x14ac:dyDescent="0.2">
      <c r="A18" s="26" t="s">
        <v>33</v>
      </c>
      <c r="B18" s="27">
        <v>239855.40213</v>
      </c>
      <c r="C18" s="30">
        <v>262871.98531999992</v>
      </c>
      <c r="D18" s="28">
        <f t="shared" si="1"/>
        <v>9.5960245154391333E-2</v>
      </c>
      <c r="E18" s="31"/>
    </row>
    <row r="19" spans="1:5" x14ac:dyDescent="0.2">
      <c r="A19" s="26" t="s">
        <v>17</v>
      </c>
      <c r="B19" s="27">
        <v>1527940.3828499997</v>
      </c>
      <c r="C19" s="30">
        <v>862291.63458000007</v>
      </c>
      <c r="D19" s="28">
        <f t="shared" si="1"/>
        <v>-0.43565099511827449</v>
      </c>
      <c r="E19" s="31"/>
    </row>
    <row r="20" spans="1:5" ht="33.75" x14ac:dyDescent="0.2">
      <c r="A20" s="32" t="s">
        <v>36</v>
      </c>
      <c r="B20" s="27">
        <v>12253395.032839995</v>
      </c>
      <c r="C20" s="27">
        <v>12406043.665820001</v>
      </c>
      <c r="D20" s="28">
        <f t="shared" si="1"/>
        <v>1.2457660311358306E-2</v>
      </c>
      <c r="E20" s="33"/>
    </row>
    <row r="21" spans="1:5" ht="22.5" x14ac:dyDescent="0.2">
      <c r="A21" s="32" t="s">
        <v>37</v>
      </c>
      <c r="B21" s="27">
        <v>59038350.214129992</v>
      </c>
      <c r="C21" s="27">
        <v>67875012.548150018</v>
      </c>
      <c r="D21" s="28">
        <f t="shared" si="1"/>
        <v>0.14967664750064605</v>
      </c>
      <c r="E21" s="31"/>
    </row>
    <row r="22" spans="1:5" x14ac:dyDescent="0.2">
      <c r="A22" s="26"/>
      <c r="B22" s="30"/>
      <c r="C22" s="30"/>
    </row>
    <row r="23" spans="1:5" x14ac:dyDescent="0.2">
      <c r="B23" s="30"/>
      <c r="E23" s="34"/>
    </row>
    <row r="24" spans="1:5" x14ac:dyDescent="0.2">
      <c r="B24" s="35"/>
      <c r="C24" s="30"/>
      <c r="E24" s="31"/>
    </row>
    <row r="25" spans="1:5" x14ac:dyDescent="0.2">
      <c r="A25" s="26"/>
      <c r="E25" s="31"/>
    </row>
    <row r="26" spans="1:5" x14ac:dyDescent="0.2">
      <c r="A26" s="26"/>
      <c r="B26" s="30"/>
      <c r="C26" s="30"/>
      <c r="E26" s="31"/>
    </row>
    <row r="27" spans="1:5" x14ac:dyDescent="0.2">
      <c r="A27" s="26"/>
      <c r="E27" s="31"/>
    </row>
    <row r="28" spans="1:5" x14ac:dyDescent="0.2">
      <c r="A28" s="26"/>
    </row>
    <row r="29" spans="1:5" x14ac:dyDescent="0.2">
      <c r="B29" s="30"/>
      <c r="C29" s="30"/>
    </row>
    <row r="30" spans="1:5" x14ac:dyDescent="0.2">
      <c r="B30" s="35"/>
      <c r="C30" s="35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 koszty, aktywa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Rafał Socha</cp:lastModifiedBy>
  <cp:lastPrinted>2023-05-19T13:55:16Z</cp:lastPrinted>
  <dcterms:created xsi:type="dcterms:W3CDTF">2010-03-12T15:49:31Z</dcterms:created>
  <dcterms:modified xsi:type="dcterms:W3CDTF">2024-06-21T13:12:33Z</dcterms:modified>
</cp:coreProperties>
</file>