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prawozdania_finansowe\2023_Q4\Analizy\Press INFO\"/>
    </mc:Choice>
  </mc:AlternateContent>
  <xr:revisionPtr revIDLastSave="0" documentId="13_ncr:1_{F0C6C2DB-E1BC-4402-A5C6-8EE1ED22DC0C}" xr6:coauthVersionLast="47" xr6:coauthVersionMax="47" xr10:uidLastSave="{00000000-0000-0000-0000-000000000000}"/>
  <bookViews>
    <workbookView xWindow="-120" yWindow="-120" windowWidth="29040" windowHeight="15840" tabRatio="859" activeTab="4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13" r:id="rId5"/>
    <sheet name="Arkusz2" sheetId="12" state="hidden" r:id="rId6"/>
  </sheets>
  <calcPr calcId="181029"/>
</workbook>
</file>

<file path=xl/calcChain.xml><?xml version="1.0" encoding="utf-8"?>
<calcChain xmlns="http://schemas.openxmlformats.org/spreadsheetml/2006/main">
  <c r="D16" i="13" l="1"/>
  <c r="D19" i="13"/>
  <c r="D17" i="13"/>
  <c r="D20" i="13"/>
  <c r="D7" i="13"/>
  <c r="C1" i="13"/>
  <c r="C13" i="13" s="1"/>
  <c r="B1" i="13"/>
  <c r="B13" i="13" s="1"/>
  <c r="D6" i="13" l="1"/>
  <c r="D8" i="13"/>
  <c r="D5" i="13"/>
  <c r="D4" i="13"/>
  <c r="D18" i="13"/>
  <c r="D15" i="13"/>
  <c r="D21" i="13"/>
  <c r="D9" i="13"/>
  <c r="D10" i="13"/>
  <c r="C1" i="4"/>
  <c r="C1" i="6"/>
  <c r="C1" i="7"/>
  <c r="B1" i="4"/>
  <c r="B1" i="6"/>
  <c r="B1" i="7"/>
  <c r="C21" i="6" l="1"/>
  <c r="B21" i="6"/>
  <c r="D6" i="9"/>
  <c r="B8" i="9"/>
  <c r="D2" i="9"/>
  <c r="D4" i="9"/>
  <c r="D3" i="9"/>
  <c r="D5" i="9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4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" i="4"/>
  <c r="D3" i="7" l="1"/>
  <c r="D4" i="7"/>
  <c r="D5" i="7"/>
  <c r="D6" i="7"/>
  <c r="D2" i="7"/>
  <c r="C21" i="4"/>
  <c r="B8" i="7" l="1"/>
  <c r="C8" i="7"/>
  <c r="B21" i="4"/>
  <c r="C8" i="9"/>
  <c r="D21" i="4" l="1"/>
  <c r="D8" i="9"/>
  <c r="D21" i="6"/>
  <c r="D8" i="7"/>
</calcChain>
</file>

<file path=xl/sharedStrings.xml><?xml version="1.0" encoding="utf-8"?>
<sst xmlns="http://schemas.openxmlformats.org/spreadsheetml/2006/main" count="87" uniqueCount="40">
  <si>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</si>
  <si>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</si>
  <si>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</si>
  <si>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</si>
  <si>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</si>
  <si>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</si>
  <si>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</si>
  <si>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</si>
  <si>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</si>
  <si>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</si>
  <si>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</si>
  <si>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</si>
  <si>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</si>
  <si>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</si>
  <si>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</si>
  <si>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</si>
  <si>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</si>
  <si>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</si>
  <si>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</si>
  <si>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</si>
  <si>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</si>
  <si>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</si>
  <si>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</si>
  <si>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</si>
  <si>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</si>
  <si>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</si>
  <si>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</si>
  <si>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</si>
  <si>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</si>
  <si>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</si>
  <si>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</si>
  <si>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</si>
  <si>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</si>
  <si>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</si>
  <si>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</si>
  <si>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</si>
  <si>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</si>
  <si>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</si>
  <si>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IV kw. 2022 r. (tys. zł)</t>
  </si>
  <si>
    <t>IV kw. 2023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</si>
</sst>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#,##0.000"/>
    <numFmt numFmtId="166" formatCode="#,##0.0"/>
    <numFmt numFmtId="167" formatCode="0.0%"/>
    <numFmt numFmtId="168" formatCode="_-* #,##0_-;\-* #,##0_-;_-* &quot;-&quot;??_-;_-@_-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/>
    <xf numFmtId="49" fontId="4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5" fontId="0" fillId="0" borderId="0" xfId="0" applyNumberFormat="1"/>
    <xf numFmtId="2" fontId="2" fillId="0" borderId="0" xfId="0" applyNumberFormat="1" applyFont="1"/>
    <xf numFmtId="10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2" fillId="0" borderId="0" xfId="0" applyNumberFormat="1" applyFont="1"/>
    <xf numFmtId="168" fontId="0" fillId="0" borderId="0" xfId="1" applyNumberFormat="1" applyFont="1"/>
    <xf numFmtId="0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3" fillId="0" borderId="0" xfId="2" applyFont="1"/>
    <xf numFmtId="3" fontId="6" fillId="0" borderId="0" xfId="2" applyNumberFormat="1" applyAlignment="1">
      <alignment vertical="center" wrapText="1"/>
    </xf>
    <xf numFmtId="10" fontId="6" fillId="0" borderId="0" xfId="2" applyNumberFormat="1"/>
    <xf numFmtId="0" fontId="6" fillId="0" borderId="0" xfId="2"/>
    <xf numFmtId="3" fontId="3" fillId="0" borderId="0" xfId="2" applyNumberFormat="1" applyFont="1" applyAlignment="1">
      <alignment vertical="center" wrapText="1"/>
    </xf>
    <xf numFmtId="3" fontId="6" fillId="0" borderId="0" xfId="2" applyNumberFormat="1"/>
    <xf numFmtId="0" fontId="5" fillId="0" borderId="0" xfId="2" applyFont="1" applyAlignment="1">
      <alignment wrapText="1"/>
    </xf>
    <xf numFmtId="164" fontId="6" fillId="0" borderId="0" xfId="2" applyNumberFormat="1"/>
    <xf numFmtId="166" fontId="6" fillId="0" borderId="0" xfId="2" applyNumberFormat="1"/>
    <xf numFmtId="3" fontId="2" fillId="0" borderId="0" xfId="2" applyNumberFormat="1" applyFont="1"/>
    <xf numFmtId="167" fontId="0" fillId="0" borderId="0" xfId="4" applyNumberFormat="1" applyFont="1"/>
    <xf numFmtId="166" fontId="0" fillId="0" borderId="0" xfId="0" applyNumberFormat="1"/>
    <xf numFmtId="168" fontId="0" fillId="0" borderId="0" xfId="0" applyNumberFormat="1"/>
  </cellXfs>
  <cellStyles count="5">
    <cellStyle name="Dziesiętny" xfId="1" builtinId="3"/>
    <cellStyle name="Normalny" xfId="0" builtinId="0"/>
    <cellStyle name="Normalny 2" xfId="3" xr:uid="{B19C8B50-819D-4673-A429-FE09F970890B}"/>
    <cellStyle name="Normalny 6" xfId="2" xr:uid="{B759B7BF-CF15-4EA9-88F3-0816385BDC3C}"/>
    <cellStyle name="Procentowy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B2" sqref="B2"/>
    </sheetView>
  </sheetViews>
  <sheetFormatPr defaultRowHeight="12.75" x14ac:dyDescent="0.2"/>
  <cols>
    <col min="1" max="1" width="26.42578125" customWidth="1"/>
    <col min="2" max="2" width="19" customWidth="1"/>
    <col min="3" max="3" width="18.42578125" customWidth="1"/>
    <col min="4" max="4" width="20" style="4" customWidth="1"/>
    <col min="5" max="5" width="16" customWidth="1"/>
  </cols>
  <sheetData>
    <row r="1" spans="1:5" s="2" customFormat="1" x14ac:dyDescent="0.2">
      <c r="A1" s="2" t="s">
        <v>1</v>
      </c>
      <c r="B1" s="2" t="s">
        <v>38</v>
      </c>
      <c r="C1" s="2" t="s">
        <v>39</v>
      </c>
      <c r="D1" s="3" t="s">
        <v>11</v>
      </c>
    </row>
    <row r="2" spans="1:5" x14ac:dyDescent="0.2">
      <c r="A2" t="s">
        <v>28</v>
      </c>
      <c r="B2" s="15">
        <v>9717394.8436399978</v>
      </c>
      <c r="C2" s="15">
        <v>10407428.874189997</v>
      </c>
      <c r="D2" s="21">
        <f>(C2-B2)/B2</f>
        <v>7.1010187571170294E-2</v>
      </c>
    </row>
    <row r="3" spans="1:5" x14ac:dyDescent="0.2">
      <c r="A3" t="s">
        <v>29</v>
      </c>
      <c r="B3" s="15">
        <v>102359.77931999999</v>
      </c>
      <c r="C3" s="15">
        <v>100338.43226999999</v>
      </c>
      <c r="D3" s="21">
        <f t="shared" ref="D3:D6" si="0">(C3-B3)/B3</f>
        <v>-1.9747473699418649E-2</v>
      </c>
    </row>
    <row r="4" spans="1:5" ht="38.25" x14ac:dyDescent="0.2">
      <c r="A4" s="8" t="s">
        <v>30</v>
      </c>
      <c r="B4" s="15">
        <v>4022652.7014500001</v>
      </c>
      <c r="C4" s="15">
        <v>3907664.6428899998</v>
      </c>
      <c r="D4" s="21">
        <f t="shared" si="0"/>
        <v>-2.8585132024584629E-2</v>
      </c>
    </row>
    <row r="5" spans="1:5" x14ac:dyDescent="0.2">
      <c r="A5" t="s">
        <v>31</v>
      </c>
      <c r="B5" s="15">
        <v>141017.89604000002</v>
      </c>
      <c r="C5" s="15">
        <v>141344.42499</v>
      </c>
      <c r="D5" s="21">
        <f t="shared" si="0"/>
        <v>2.3155142657025423E-3</v>
      </c>
    </row>
    <row r="6" spans="1:5" x14ac:dyDescent="0.2">
      <c r="A6" t="s">
        <v>32</v>
      </c>
      <c r="B6" s="15">
        <v>7520821.8425200004</v>
      </c>
      <c r="C6" s="15">
        <v>8290968.4155900003</v>
      </c>
      <c r="D6" s="21">
        <f t="shared" si="0"/>
        <v>0.10240191686444032</v>
      </c>
    </row>
    <row r="7" spans="1:5" x14ac:dyDescent="0.2">
      <c r="A7" t="s">
        <v>34</v>
      </c>
      <c r="B7" s="15">
        <v>13.31305</v>
      </c>
      <c r="C7" s="15">
        <v>3.1081799999999999</v>
      </c>
      <c r="D7" s="22" t="s">
        <v>35</v>
      </c>
    </row>
    <row r="8" spans="1:5" s="5" customFormat="1" x14ac:dyDescent="0.2">
      <c r="A8" s="5" t="s">
        <v>2</v>
      </c>
      <c r="B8" s="6">
        <f>SUM(B2:B7)</f>
        <v>21504260.376019999</v>
      </c>
      <c r="C8" s="6">
        <f>SUM(C2:C7)</f>
        <v>22847747.898109999</v>
      </c>
      <c r="D8" s="23">
        <f t="shared" ref="D8" si="1">(C8-B8)/B8</f>
        <v>6.2475411783432439E-2</v>
      </c>
      <c r="E8" s="6"/>
    </row>
    <row r="9" spans="1:5" x14ac:dyDescent="0.2">
      <c r="B9" s="1"/>
      <c r="C9" s="1"/>
      <c r="D9" s="7"/>
    </row>
    <row r="10" spans="1:5" x14ac:dyDescent="0.2">
      <c r="B10" s="1"/>
      <c r="C10" s="1"/>
      <c r="D10" s="7"/>
      <c r="E10" s="1"/>
    </row>
    <row r="11" spans="1:5" x14ac:dyDescent="0.2">
      <c r="B11" s="1"/>
      <c r="C11" s="1"/>
      <c r="D11" s="7"/>
      <c r="E11" s="1"/>
    </row>
    <row r="12" spans="1:5" x14ac:dyDescent="0.2">
      <c r="B12" s="10"/>
      <c r="C12" s="10"/>
      <c r="D12" s="7"/>
    </row>
    <row r="13" spans="1:5" x14ac:dyDescent="0.2">
      <c r="B13" s="1"/>
      <c r="C13" s="10"/>
      <c r="D13" s="7"/>
    </row>
    <row r="14" spans="1:5" x14ac:dyDescent="0.2">
      <c r="B14" s="10"/>
      <c r="C14" s="10"/>
      <c r="D14" s="7"/>
    </row>
    <row r="15" spans="1:5" x14ac:dyDescent="0.2">
      <c r="B15" s="1"/>
      <c r="C15" s="10"/>
      <c r="D15" s="7"/>
    </row>
    <row r="16" spans="1:5" x14ac:dyDescent="0.2">
      <c r="B16" s="1"/>
      <c r="C16" s="10"/>
      <c r="D16" s="7"/>
    </row>
    <row r="17" spans="2:4" x14ac:dyDescent="0.2">
      <c r="B17" s="1"/>
      <c r="C17" s="10"/>
      <c r="D17" s="7"/>
    </row>
    <row r="18" spans="2:4" x14ac:dyDescent="0.2">
      <c r="B18" s="1"/>
      <c r="C18" s="10"/>
      <c r="D18"/>
    </row>
    <row r="19" spans="2:4" x14ac:dyDescent="0.2">
      <c r="B19" s="1"/>
      <c r="C19" s="10"/>
      <c r="D19"/>
    </row>
    <row r="20" spans="2:4" x14ac:dyDescent="0.2">
      <c r="C20" s="10"/>
      <c r="D20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6"/>
  <sheetViews>
    <sheetView workbookViewId="0">
      <selection activeCell="B2" sqref="B2"/>
    </sheetView>
  </sheetViews>
  <sheetFormatPr defaultRowHeight="12.75" x14ac:dyDescent="0.2"/>
  <cols>
    <col min="1" max="1" width="33.7109375" customWidth="1"/>
    <col min="2" max="3" width="19" customWidth="1"/>
    <col min="4" max="4" width="19.42578125" style="4" customWidth="1"/>
    <col min="5" max="5" width="8.85546875" bestFit="1" customWidth="1"/>
  </cols>
  <sheetData>
    <row r="1" spans="1:5" s="2" customFormat="1" x14ac:dyDescent="0.2">
      <c r="A1" s="2" t="s">
        <v>1</v>
      </c>
      <c r="B1" s="2" t="str">
        <f>+'Składka wg grup Działu I'!B1</f>
        <v>IV kw. 2022 r. (tys. zł)</v>
      </c>
      <c r="C1" s="2" t="str">
        <f>+'Składka wg grup Działu I'!C1</f>
        <v>IV kw. 2023 r. (tys. zł)</v>
      </c>
      <c r="D1" s="3" t="s">
        <v>11</v>
      </c>
    </row>
    <row r="2" spans="1:5" x14ac:dyDescent="0.2">
      <c r="A2" s="8" t="s">
        <v>18</v>
      </c>
      <c r="B2" s="1">
        <v>1722300.9728099999</v>
      </c>
      <c r="C2" s="1">
        <v>1745224.4362299996</v>
      </c>
      <c r="D2" s="4">
        <f>(C2-B2)/B2</f>
        <v>1.3309789509437011E-2</v>
      </c>
    </row>
    <row r="3" spans="1:5" x14ac:dyDescent="0.2">
      <c r="A3" s="8" t="s">
        <v>19</v>
      </c>
      <c r="B3" s="1">
        <v>1076801.8239300002</v>
      </c>
      <c r="C3" s="1">
        <v>1362212.8463100002</v>
      </c>
      <c r="D3" s="4">
        <f t="shared" ref="D3:D20" si="0">(C3-B3)/B3</f>
        <v>0.26505436379958597</v>
      </c>
    </row>
    <row r="4" spans="1:5" x14ac:dyDescent="0.2">
      <c r="A4" s="8" t="s">
        <v>3</v>
      </c>
      <c r="B4" s="1">
        <v>11005091.115159998</v>
      </c>
      <c r="C4" s="1">
        <v>12567782.883959997</v>
      </c>
      <c r="D4" s="4">
        <f t="shared" si="0"/>
        <v>0.14199716771516077</v>
      </c>
      <c r="E4" s="1"/>
    </row>
    <row r="5" spans="1:5" x14ac:dyDescent="0.2">
      <c r="A5" s="8" t="s">
        <v>4</v>
      </c>
      <c r="B5" s="1">
        <v>95186.266790000009</v>
      </c>
      <c r="C5" s="1">
        <v>122980.75307000001</v>
      </c>
      <c r="D5" s="4">
        <f t="shared" si="0"/>
        <v>0.29200101251286814</v>
      </c>
    </row>
    <row r="6" spans="1:5" x14ac:dyDescent="0.2">
      <c r="A6" s="8" t="s">
        <v>5</v>
      </c>
      <c r="B6" s="1">
        <v>58225.028989999999</v>
      </c>
      <c r="C6" s="1">
        <v>66654.163290000011</v>
      </c>
      <c r="D6" s="4">
        <f t="shared" si="0"/>
        <v>0.14476822847864437</v>
      </c>
    </row>
    <row r="7" spans="1:5" x14ac:dyDescent="0.2">
      <c r="A7" s="8" t="s">
        <v>6</v>
      </c>
      <c r="B7" s="1">
        <v>138645.44456999999</v>
      </c>
      <c r="C7" s="1">
        <v>267130.27814999997</v>
      </c>
      <c r="D7" s="4">
        <f t="shared" si="0"/>
        <v>0.92671514724834625</v>
      </c>
    </row>
    <row r="8" spans="1:5" x14ac:dyDescent="0.2">
      <c r="A8" s="8" t="s">
        <v>7</v>
      </c>
      <c r="B8" s="1">
        <v>233683.83990999998</v>
      </c>
      <c r="C8" s="1">
        <v>257424.24969999996</v>
      </c>
      <c r="D8" s="4">
        <f t="shared" si="0"/>
        <v>0.10159200481789095</v>
      </c>
    </row>
    <row r="9" spans="1:5" x14ac:dyDescent="0.2">
      <c r="A9" s="8" t="s">
        <v>8</v>
      </c>
      <c r="B9" s="1">
        <v>5103336.1935599996</v>
      </c>
      <c r="C9" s="1">
        <v>5812517.0572199989</v>
      </c>
      <c r="D9" s="4">
        <f t="shared" si="0"/>
        <v>0.13896416711776283</v>
      </c>
      <c r="E9" s="1"/>
    </row>
    <row r="10" spans="1:5" x14ac:dyDescent="0.2">
      <c r="A10" s="8" t="s">
        <v>9</v>
      </c>
      <c r="B10" s="1">
        <v>5373954.3317499999</v>
      </c>
      <c r="C10" s="1">
        <v>5736771.6050400017</v>
      </c>
      <c r="D10" s="4">
        <f t="shared" si="0"/>
        <v>6.7514022429709081E-2</v>
      </c>
    </row>
    <row r="11" spans="1:5" ht="38.25" x14ac:dyDescent="0.2">
      <c r="A11" s="14" t="s">
        <v>20</v>
      </c>
      <c r="B11" s="1">
        <v>15046298.07027</v>
      </c>
      <c r="C11" s="1">
        <v>15697518.219310001</v>
      </c>
      <c r="D11" s="4">
        <f t="shared" si="0"/>
        <v>4.3281087879466329E-2</v>
      </c>
    </row>
    <row r="12" spans="1:5" ht="38.25" x14ac:dyDescent="0.2">
      <c r="A12" s="8" t="s">
        <v>21</v>
      </c>
      <c r="B12" s="1">
        <v>31003.658219999998</v>
      </c>
      <c r="C12" s="1">
        <v>37268.658750000002</v>
      </c>
      <c r="D12" s="20" t="s">
        <v>35</v>
      </c>
    </row>
    <row r="13" spans="1:5" ht="25.5" x14ac:dyDescent="0.2">
      <c r="A13" s="8" t="s">
        <v>22</v>
      </c>
      <c r="B13" s="1">
        <v>35875.717049999999</v>
      </c>
      <c r="C13" s="1">
        <v>53278.110889999996</v>
      </c>
      <c r="D13" s="4">
        <f t="shared" si="0"/>
        <v>0.48507445344566286</v>
      </c>
    </row>
    <row r="14" spans="1:5" x14ac:dyDescent="0.2">
      <c r="A14" s="8" t="s">
        <v>23</v>
      </c>
      <c r="B14" s="1">
        <v>3113958.9719399991</v>
      </c>
      <c r="C14" s="1">
        <v>3588892.9312</v>
      </c>
      <c r="D14" s="4">
        <f t="shared" si="0"/>
        <v>0.15251773178119832</v>
      </c>
    </row>
    <row r="15" spans="1:5" x14ac:dyDescent="0.2">
      <c r="A15" s="8" t="s">
        <v>24</v>
      </c>
      <c r="B15" s="1">
        <v>676010.68085000012</v>
      </c>
      <c r="C15" s="1">
        <v>706637.80353000003</v>
      </c>
      <c r="D15" s="4">
        <f t="shared" si="0"/>
        <v>4.5305678663967383E-2</v>
      </c>
    </row>
    <row r="16" spans="1:5" x14ac:dyDescent="0.2">
      <c r="A16" s="8" t="s">
        <v>25</v>
      </c>
      <c r="B16" s="1">
        <v>561707.23931000009</v>
      </c>
      <c r="C16" s="1">
        <v>630104.54737999989</v>
      </c>
      <c r="D16" s="4">
        <f t="shared" si="0"/>
        <v>0.12176682670855177</v>
      </c>
    </row>
    <row r="17" spans="1:4" s="5" customFormat="1" x14ac:dyDescent="0.2">
      <c r="A17" s="12" t="s">
        <v>26</v>
      </c>
      <c r="B17" s="1">
        <v>1208486.5365800003</v>
      </c>
      <c r="C17" s="1">
        <v>1291265.6358499997</v>
      </c>
      <c r="D17" s="4">
        <f t="shared" si="0"/>
        <v>6.8498155969749647E-2</v>
      </c>
    </row>
    <row r="18" spans="1:4" x14ac:dyDescent="0.2">
      <c r="A18" t="s">
        <v>10</v>
      </c>
      <c r="B18" s="1">
        <v>80343.907990000007</v>
      </c>
      <c r="C18" s="1">
        <v>72108.010339999979</v>
      </c>
      <c r="D18" s="4">
        <f t="shared" si="0"/>
        <v>-0.10250805389034733</v>
      </c>
    </row>
    <row r="19" spans="1:4" x14ac:dyDescent="0.2">
      <c r="A19" t="s">
        <v>27</v>
      </c>
      <c r="B19" s="1">
        <v>1875126.5297900001</v>
      </c>
      <c r="C19" s="1">
        <v>2209350.1534199999</v>
      </c>
      <c r="D19" s="4">
        <f t="shared" si="0"/>
        <v>0.17824057114024744</v>
      </c>
    </row>
    <row r="20" spans="1:4" x14ac:dyDescent="0.2">
      <c r="A20" s="12" t="s">
        <v>34</v>
      </c>
      <c r="B20" s="1">
        <v>3334976.1863399995</v>
      </c>
      <c r="C20" s="1">
        <v>3816105.0207199994</v>
      </c>
      <c r="D20" s="4">
        <f t="shared" si="0"/>
        <v>0.14426754720189447</v>
      </c>
    </row>
    <row r="21" spans="1:4" s="5" customFormat="1" x14ac:dyDescent="0.2">
      <c r="A21" s="5" t="s">
        <v>2</v>
      </c>
      <c r="B21" s="6">
        <f>SUM(B2:B20)</f>
        <v>50771012.515810005</v>
      </c>
      <c r="C21" s="6">
        <f>SUM(C2:C20)</f>
        <v>56041227.364359997</v>
      </c>
      <c r="D21" s="7">
        <f t="shared" ref="D21" si="1">(C21-B21)/B21</f>
        <v>0.10380361917952406</v>
      </c>
    </row>
    <row r="22" spans="1:4" x14ac:dyDescent="0.2">
      <c r="B22" s="6"/>
      <c r="C22" s="1"/>
      <c r="D22" s="7"/>
    </row>
    <row r="23" spans="1:4" x14ac:dyDescent="0.2">
      <c r="B23" s="1"/>
      <c r="C23" s="1"/>
      <c r="D23" s="7"/>
    </row>
    <row r="24" spans="1:4" x14ac:dyDescent="0.2">
      <c r="B24" s="1"/>
      <c r="C24" s="1"/>
      <c r="D24" s="7"/>
    </row>
    <row r="25" spans="1:4" x14ac:dyDescent="0.2">
      <c r="B25" s="1"/>
      <c r="C25" s="1"/>
      <c r="D25" s="7"/>
    </row>
    <row r="26" spans="1:4" x14ac:dyDescent="0.2">
      <c r="B26" s="1"/>
      <c r="C26" s="1"/>
      <c r="D26" s="18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F22"/>
  <sheetViews>
    <sheetView workbookViewId="0"/>
  </sheetViews>
  <sheetFormatPr defaultRowHeight="12.75" x14ac:dyDescent="0.2"/>
  <cols>
    <col min="1" max="1" width="26.85546875" customWidth="1"/>
    <col min="2" max="2" width="18.5703125" customWidth="1"/>
    <col min="3" max="3" width="19.85546875" customWidth="1"/>
    <col min="4" max="4" width="19.42578125" style="4" customWidth="1"/>
    <col min="5" max="5" width="3.5703125" customWidth="1"/>
  </cols>
  <sheetData>
    <row r="1" spans="1:6" s="2" customFormat="1" x14ac:dyDescent="0.2">
      <c r="A1" s="2" t="s">
        <v>1</v>
      </c>
      <c r="B1" s="2" t="str">
        <f>+'Składka wg grup Działu I'!B1</f>
        <v>IV kw. 2022 r. (tys. zł)</v>
      </c>
      <c r="C1" s="2" t="str">
        <f>+'Składka wg grup Działu I'!C1</f>
        <v>IV kw. 2023 r. (tys. zł)</v>
      </c>
      <c r="D1" s="3" t="s">
        <v>11</v>
      </c>
    </row>
    <row r="2" spans="1:6" x14ac:dyDescent="0.2">
      <c r="A2" t="s">
        <v>28</v>
      </c>
      <c r="B2" s="16">
        <v>6750199.3210499985</v>
      </c>
      <c r="C2" s="16">
        <v>6314815.1340100002</v>
      </c>
      <c r="D2" s="4">
        <f>(C2-B2)/B2</f>
        <v>-6.4499456435647001E-2</v>
      </c>
      <c r="F2" s="1"/>
    </row>
    <row r="3" spans="1:6" x14ac:dyDescent="0.2">
      <c r="A3" t="s">
        <v>29</v>
      </c>
      <c r="B3" s="16">
        <v>129372.05580999999</v>
      </c>
      <c r="C3" s="16">
        <v>116486.60412999999</v>
      </c>
      <c r="D3" s="4">
        <f t="shared" ref="D3:D6" si="0">(C3-B3)/B3</f>
        <v>-9.959996074363997E-2</v>
      </c>
      <c r="F3" s="1"/>
    </row>
    <row r="4" spans="1:6" ht="38.25" x14ac:dyDescent="0.2">
      <c r="A4" s="8" t="s">
        <v>30</v>
      </c>
      <c r="B4" s="16">
        <v>8889200.1977300011</v>
      </c>
      <c r="C4" s="16">
        <v>6279632.3219900001</v>
      </c>
      <c r="D4" s="4">
        <f t="shared" si="0"/>
        <v>-0.29356610467681848</v>
      </c>
      <c r="F4" s="1"/>
    </row>
    <row r="5" spans="1:6" x14ac:dyDescent="0.2">
      <c r="A5" t="s">
        <v>31</v>
      </c>
      <c r="B5" s="16">
        <v>100797.60518</v>
      </c>
      <c r="C5" s="16">
        <v>105076.96422000001</v>
      </c>
      <c r="D5" s="4">
        <f t="shared" si="0"/>
        <v>4.2454967381001921E-2</v>
      </c>
      <c r="F5" s="1"/>
    </row>
    <row r="6" spans="1:6" x14ac:dyDescent="0.2">
      <c r="A6" t="s">
        <v>32</v>
      </c>
      <c r="B6" s="16">
        <v>2967578.1971500008</v>
      </c>
      <c r="C6" s="16">
        <v>3413246.0138800004</v>
      </c>
      <c r="D6" s="4">
        <f t="shared" si="0"/>
        <v>0.15017896315521173</v>
      </c>
      <c r="F6" s="1"/>
    </row>
    <row r="7" spans="1:6" x14ac:dyDescent="0.2">
      <c r="A7" t="s">
        <v>34</v>
      </c>
      <c r="B7" s="16">
        <v>0</v>
      </c>
      <c r="C7" s="16">
        <v>0</v>
      </c>
      <c r="D7" s="19" t="s">
        <v>35</v>
      </c>
      <c r="F7" s="1"/>
    </row>
    <row r="8" spans="1:6" s="5" customFormat="1" x14ac:dyDescent="0.2">
      <c r="A8" s="5" t="s">
        <v>2</v>
      </c>
      <c r="B8" s="6">
        <f>SUM(B2:B7)</f>
        <v>18837147.37692</v>
      </c>
      <c r="C8" s="6">
        <f>SUM(C2:C7)</f>
        <v>16229257.038230002</v>
      </c>
      <c r="D8" s="7">
        <f t="shared" ref="D8" si="1">(C8-B8)/B8</f>
        <v>-0.13844401631030853</v>
      </c>
      <c r="E8" s="10"/>
      <c r="F8" s="1"/>
    </row>
    <row r="9" spans="1:6" x14ac:dyDescent="0.2">
      <c r="B9" s="1"/>
      <c r="C9" s="1"/>
      <c r="D9" s="7"/>
      <c r="E9" s="1"/>
    </row>
    <row r="10" spans="1:6" x14ac:dyDescent="0.2">
      <c r="B10" s="1"/>
      <c r="C10" s="1"/>
      <c r="D10" s="7"/>
      <c r="E10" s="1"/>
    </row>
    <row r="11" spans="1:6" x14ac:dyDescent="0.2">
      <c r="B11" s="1"/>
      <c r="C11" s="1"/>
      <c r="D11" s="7"/>
    </row>
    <row r="12" spans="1:6" x14ac:dyDescent="0.2">
      <c r="B12" s="1"/>
      <c r="C12" s="1"/>
      <c r="D12" s="7"/>
    </row>
    <row r="13" spans="1:6" x14ac:dyDescent="0.2">
      <c r="B13" s="1"/>
      <c r="C13" s="1"/>
      <c r="D13" s="7"/>
    </row>
    <row r="14" spans="1:6" x14ac:dyDescent="0.2">
      <c r="B14" s="1"/>
      <c r="C14" s="13"/>
    </row>
    <row r="15" spans="1:6" x14ac:dyDescent="0.2">
      <c r="D15" s="11"/>
    </row>
    <row r="16" spans="1:6" x14ac:dyDescent="0.2">
      <c r="C16" s="1"/>
      <c r="D16" s="11"/>
      <c r="E16" s="10"/>
    </row>
    <row r="17" spans="2:5" x14ac:dyDescent="0.2">
      <c r="B17" s="1"/>
      <c r="C17" s="1"/>
      <c r="D17" s="11"/>
      <c r="E17" s="10"/>
    </row>
    <row r="18" spans="2:5" x14ac:dyDescent="0.2">
      <c r="C18" s="1"/>
      <c r="D18" s="11"/>
      <c r="E18" s="10"/>
    </row>
    <row r="19" spans="2:5" x14ac:dyDescent="0.2">
      <c r="D19" s="11"/>
      <c r="E19" s="10"/>
    </row>
    <row r="20" spans="2:5" x14ac:dyDescent="0.2">
      <c r="D20" s="11"/>
      <c r="E20" s="10"/>
    </row>
    <row r="21" spans="2:5" x14ac:dyDescent="0.2">
      <c r="D21" s="11"/>
      <c r="E21" s="10"/>
    </row>
    <row r="22" spans="2:5" x14ac:dyDescent="0.2">
      <c r="D22" s="11"/>
      <c r="E22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H38"/>
  <sheetViews>
    <sheetView topLeftCell="A7" zoomScale="115" zoomScaleNormal="115" workbookViewId="0">
      <selection activeCell="D11" sqref="D11"/>
    </sheetView>
  </sheetViews>
  <sheetFormatPr defaultRowHeight="12.75" x14ac:dyDescent="0.2"/>
  <cols>
    <col min="1" max="1" width="37.5703125" style="8" customWidth="1"/>
    <col min="2" max="2" width="19" customWidth="1"/>
    <col min="3" max="3" width="19.28515625" customWidth="1"/>
    <col min="4" max="4" width="18.85546875" style="4" customWidth="1"/>
    <col min="5" max="5" width="9.85546875" bestFit="1" customWidth="1"/>
  </cols>
  <sheetData>
    <row r="1" spans="1:8" s="2" customFormat="1" x14ac:dyDescent="0.2">
      <c r="A1" s="9" t="s">
        <v>1</v>
      </c>
      <c r="B1" s="2" t="str">
        <f>+'Składka wg grup Działu I'!B1</f>
        <v>IV kw. 2022 r. (tys. zł)</v>
      </c>
      <c r="C1" s="2" t="str">
        <f>+'Składka wg grup Działu I'!C1</f>
        <v>IV kw. 2023 r. (tys. zł)</v>
      </c>
      <c r="D1" s="3" t="s">
        <v>11</v>
      </c>
    </row>
    <row r="2" spans="1:8" x14ac:dyDescent="0.2">
      <c r="A2" s="8" t="s">
        <v>18</v>
      </c>
      <c r="B2" s="24">
        <v>336314.65817999997</v>
      </c>
      <c r="C2" s="24">
        <v>375249.09659999999</v>
      </c>
      <c r="D2" s="4">
        <f>(C2-B2)/B2</f>
        <v>0.1157678901975239</v>
      </c>
      <c r="F2" s="38"/>
    </row>
    <row r="3" spans="1:8" x14ac:dyDescent="0.2">
      <c r="A3" s="8" t="s">
        <v>19</v>
      </c>
      <c r="B3" s="24">
        <v>401151.51583000005</v>
      </c>
      <c r="C3" s="24">
        <v>553273.05135000008</v>
      </c>
      <c r="D3" s="4">
        <f t="shared" ref="D3:D20" si="0">(C3-B3)/B3</f>
        <v>0.37921216676759634</v>
      </c>
      <c r="F3" s="38"/>
    </row>
    <row r="4" spans="1:8" x14ac:dyDescent="0.2">
      <c r="A4" s="8" t="s">
        <v>3</v>
      </c>
      <c r="B4" s="24">
        <v>6412354.2583100013</v>
      </c>
      <c r="C4" s="24">
        <v>7251340.7023700001</v>
      </c>
      <c r="D4" s="4">
        <f t="shared" si="0"/>
        <v>0.13083906631838468</v>
      </c>
      <c r="E4" s="1"/>
      <c r="F4" s="38"/>
    </row>
    <row r="5" spans="1:8" x14ac:dyDescent="0.2">
      <c r="A5" s="8" t="s">
        <v>4</v>
      </c>
      <c r="B5" s="24">
        <v>34300.771120000005</v>
      </c>
      <c r="C5" s="24">
        <v>39273.130490000003</v>
      </c>
      <c r="D5" s="4">
        <f t="shared" si="0"/>
        <v>0.14496348646519869</v>
      </c>
      <c r="F5" s="38"/>
    </row>
    <row r="6" spans="1:8" x14ac:dyDescent="0.2">
      <c r="A6" s="8" t="s">
        <v>5</v>
      </c>
      <c r="B6" s="24">
        <v>36318.146469999992</v>
      </c>
      <c r="C6" s="24">
        <v>23878.941010000002</v>
      </c>
      <c r="D6" s="4">
        <f t="shared" si="0"/>
        <v>-0.34250661636257212</v>
      </c>
      <c r="F6" s="38"/>
    </row>
    <row r="7" spans="1:8" x14ac:dyDescent="0.2">
      <c r="A7" s="8" t="s">
        <v>6</v>
      </c>
      <c r="B7" s="24">
        <v>34002.711880000003</v>
      </c>
      <c r="C7" s="24">
        <v>37182.4594</v>
      </c>
      <c r="D7" s="4">
        <f t="shared" si="0"/>
        <v>9.3514527053657967E-2</v>
      </c>
      <c r="F7" s="38"/>
    </row>
    <row r="8" spans="1:8" x14ac:dyDescent="0.2">
      <c r="A8" s="8" t="s">
        <v>7</v>
      </c>
      <c r="B8" s="24">
        <v>79584.142629999988</v>
      </c>
      <c r="C8" s="24">
        <v>72261.525669999974</v>
      </c>
      <c r="D8" s="4">
        <f t="shared" si="0"/>
        <v>-9.2011005182830036E-2</v>
      </c>
      <c r="F8" s="38"/>
    </row>
    <row r="9" spans="1:8" x14ac:dyDescent="0.2">
      <c r="A9" s="8" t="s">
        <v>8</v>
      </c>
      <c r="B9" s="24">
        <v>2364056.0181600004</v>
      </c>
      <c r="C9" s="24">
        <v>2258840.1042399993</v>
      </c>
      <c r="D9" s="4">
        <f t="shared" si="0"/>
        <v>-4.4506523158403456E-2</v>
      </c>
      <c r="F9" s="38"/>
    </row>
    <row r="10" spans="1:8" x14ac:dyDescent="0.2">
      <c r="A10" s="8" t="s">
        <v>9</v>
      </c>
      <c r="B10" s="24">
        <v>1827121.5735400002</v>
      </c>
      <c r="C10" s="24">
        <v>1917758.0024599999</v>
      </c>
      <c r="D10" s="4">
        <f t="shared" si="0"/>
        <v>4.9606129243164654E-2</v>
      </c>
      <c r="E10" s="1"/>
      <c r="F10" s="38"/>
    </row>
    <row r="11" spans="1:8" ht="25.5" x14ac:dyDescent="0.2">
      <c r="A11" s="14" t="s">
        <v>20</v>
      </c>
      <c r="B11" s="24">
        <v>9851463.5225100014</v>
      </c>
      <c r="C11" s="24">
        <v>10661377.554859998</v>
      </c>
      <c r="D11" s="4">
        <f t="shared" si="0"/>
        <v>8.221255963638209E-2</v>
      </c>
      <c r="E11" s="1"/>
      <c r="F11" s="38"/>
      <c r="H11" s="39"/>
    </row>
    <row r="12" spans="1:8" ht="25.5" x14ac:dyDescent="0.2">
      <c r="A12" s="8" t="s">
        <v>21</v>
      </c>
      <c r="B12" s="24">
        <v>17412.495139999999</v>
      </c>
      <c r="C12" s="24">
        <v>5346.4079299999994</v>
      </c>
      <c r="D12" s="4">
        <f t="shared" si="0"/>
        <v>-0.69295566850047663</v>
      </c>
      <c r="F12" s="38"/>
    </row>
    <row r="13" spans="1:8" ht="25.5" x14ac:dyDescent="0.2">
      <c r="A13" s="8" t="s">
        <v>22</v>
      </c>
      <c r="B13" s="24">
        <v>6457.3865700000006</v>
      </c>
      <c r="C13" s="24">
        <v>9050.1708199999994</v>
      </c>
      <c r="D13" s="4">
        <f t="shared" si="0"/>
        <v>0.40152222913921021</v>
      </c>
      <c r="F13" s="38"/>
    </row>
    <row r="14" spans="1:8" x14ac:dyDescent="0.2">
      <c r="A14" s="8" t="s">
        <v>23</v>
      </c>
      <c r="B14" s="24">
        <v>1265033.67053</v>
      </c>
      <c r="C14" s="24">
        <v>1335936.6571399998</v>
      </c>
      <c r="D14" s="4">
        <f t="shared" si="0"/>
        <v>5.6048299947853715E-2</v>
      </c>
      <c r="F14" s="38"/>
    </row>
    <row r="15" spans="1:8" x14ac:dyDescent="0.2">
      <c r="A15" s="8" t="s">
        <v>24</v>
      </c>
      <c r="B15" s="24">
        <v>128875.99425</v>
      </c>
      <c r="C15" s="24">
        <v>241288.37260000003</v>
      </c>
      <c r="D15" s="4">
        <f t="shared" si="0"/>
        <v>0.87225226857949167</v>
      </c>
      <c r="F15" s="38"/>
    </row>
    <row r="16" spans="1:8" x14ac:dyDescent="0.2">
      <c r="A16" s="8" t="s">
        <v>25</v>
      </c>
      <c r="B16" s="24">
        <v>94797.494650000008</v>
      </c>
      <c r="C16" s="24">
        <v>131999.30200000003</v>
      </c>
      <c r="D16" s="4">
        <f t="shared" si="0"/>
        <v>0.39243449932249885</v>
      </c>
      <c r="F16" s="38"/>
    </row>
    <row r="17" spans="1:6" s="5" customFormat="1" x14ac:dyDescent="0.2">
      <c r="A17" s="12" t="s">
        <v>26</v>
      </c>
      <c r="B17" s="24">
        <v>214113.65287000002</v>
      </c>
      <c r="C17" s="24">
        <v>240207.92289000002</v>
      </c>
      <c r="D17" s="4">
        <f t="shared" si="0"/>
        <v>0.12187111690557743</v>
      </c>
      <c r="F17" s="38"/>
    </row>
    <row r="18" spans="1:6" x14ac:dyDescent="0.2">
      <c r="A18" t="s">
        <v>10</v>
      </c>
      <c r="B18" s="24">
        <v>13130.49206</v>
      </c>
      <c r="C18" s="24">
        <v>12993.402830000001</v>
      </c>
      <c r="D18" s="4">
        <f t="shared" si="0"/>
        <v>-1.0440524953182873E-2</v>
      </c>
      <c r="F18" s="38"/>
    </row>
    <row r="19" spans="1:6" x14ac:dyDescent="0.2">
      <c r="A19" t="s">
        <v>27</v>
      </c>
      <c r="B19" s="24">
        <v>872907.41132000007</v>
      </c>
      <c r="C19" s="24">
        <v>1094506.1836099997</v>
      </c>
      <c r="D19" s="4">
        <f t="shared" si="0"/>
        <v>0.25386286038618994</v>
      </c>
      <c r="F19" s="38"/>
    </row>
    <row r="20" spans="1:6" x14ac:dyDescent="0.2">
      <c r="A20" s="12" t="s">
        <v>34</v>
      </c>
      <c r="B20" s="24">
        <v>1526294.96756</v>
      </c>
      <c r="C20" s="24">
        <v>1748349.14594</v>
      </c>
      <c r="D20" s="4">
        <f t="shared" si="0"/>
        <v>0.14548575675053504</v>
      </c>
      <c r="F20" s="38"/>
    </row>
    <row r="21" spans="1:6" x14ac:dyDescent="0.2">
      <c r="A21" s="5" t="s">
        <v>2</v>
      </c>
      <c r="B21" s="6">
        <f>SUM(B2:B20)</f>
        <v>25515690.883579999</v>
      </c>
      <c r="C21" s="6">
        <f>SUM(C2:C20)</f>
        <v>28010112.134209998</v>
      </c>
      <c r="D21" s="7">
        <f>(C21-B21)/B21</f>
        <v>9.7760286484549888E-2</v>
      </c>
      <c r="E21" s="1"/>
      <c r="F21" s="38"/>
    </row>
    <row r="22" spans="1:6" x14ac:dyDescent="0.2">
      <c r="C22" s="1"/>
      <c r="D22" s="7"/>
    </row>
    <row r="23" spans="1:6" x14ac:dyDescent="0.2">
      <c r="B23" s="1"/>
      <c r="C23" s="1"/>
    </row>
    <row r="24" spans="1:6" x14ac:dyDescent="0.2">
      <c r="B24" s="1"/>
      <c r="C24" s="13"/>
      <c r="D24" s="7"/>
    </row>
    <row r="25" spans="1:6" x14ac:dyDescent="0.2">
      <c r="B25" s="15"/>
      <c r="C25" s="13"/>
      <c r="D25" s="7"/>
    </row>
    <row r="26" spans="1:6" x14ac:dyDescent="0.2">
      <c r="B26" s="40"/>
      <c r="C26" s="40"/>
      <c r="D26" s="7"/>
    </row>
    <row r="27" spans="1:6" x14ac:dyDescent="0.2">
      <c r="A27"/>
      <c r="B27" s="1"/>
      <c r="D27" s="1"/>
    </row>
    <row r="28" spans="1:6" x14ac:dyDescent="0.2">
      <c r="A28"/>
      <c r="B28" s="1"/>
      <c r="D28" s="1"/>
    </row>
    <row r="29" spans="1:6" x14ac:dyDescent="0.2">
      <c r="A29"/>
      <c r="B29" s="1"/>
      <c r="D29" s="1"/>
    </row>
    <row r="30" spans="1:6" x14ac:dyDescent="0.2">
      <c r="A30"/>
      <c r="B30" s="17"/>
      <c r="D30" s="1"/>
    </row>
    <row r="31" spans="1:6" x14ac:dyDescent="0.2">
      <c r="A31"/>
      <c r="B31" s="1"/>
      <c r="C31" s="13"/>
      <c r="D31" s="1"/>
    </row>
    <row r="32" spans="1:6" x14ac:dyDescent="0.2">
      <c r="A32"/>
      <c r="B32" s="1"/>
      <c r="D32" s="1"/>
    </row>
    <row r="33" spans="1:4" x14ac:dyDescent="0.2">
      <c r="A33"/>
      <c r="B33" s="15"/>
      <c r="D33" s="1"/>
    </row>
    <row r="34" spans="1:4" x14ac:dyDescent="0.2">
      <c r="A34"/>
      <c r="B34" s="1"/>
      <c r="D34" s="1"/>
    </row>
    <row r="35" spans="1:4" x14ac:dyDescent="0.2">
      <c r="A35"/>
      <c r="D35" s="1"/>
    </row>
    <row r="36" spans="1:4" x14ac:dyDescent="0.2">
      <c r="B36" s="1"/>
    </row>
    <row r="38" spans="1:4" x14ac:dyDescent="0.2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F9DD-882D-4A36-A22C-0F61A758CFFC}">
  <dimension ref="A1:E30"/>
  <sheetViews>
    <sheetView tabSelected="1" workbookViewId="0">
      <selection activeCell="C19" sqref="C19"/>
    </sheetView>
  </sheetViews>
  <sheetFormatPr defaultColWidth="8.7109375" defaultRowHeight="12.75" x14ac:dyDescent="0.2"/>
  <cols>
    <col min="1" max="1" width="42.5703125" style="31" customWidth="1"/>
    <col min="2" max="3" width="19.28515625" style="33" customWidth="1"/>
    <col min="4" max="4" width="19" style="30" customWidth="1"/>
    <col min="5" max="5" width="16.140625" style="31" customWidth="1"/>
    <col min="6" max="16384" width="8.7109375" style="31"/>
  </cols>
  <sheetData>
    <row r="1" spans="1:5" s="25" customFormat="1" x14ac:dyDescent="0.2">
      <c r="A1" s="25" t="s">
        <v>0</v>
      </c>
      <c r="B1" s="25" t="str">
        <f>+'Składka wg grup Działu I'!B1</f>
        <v>IV kw. 2022 r. (tys. zł)</v>
      </c>
      <c r="C1" s="25" t="str">
        <f>+'Składka wg grup Działu I'!C1</f>
        <v>IV kw. 2023 r. (tys. zł)</v>
      </c>
      <c r="D1" s="26" t="s">
        <v>11</v>
      </c>
    </row>
    <row r="2" spans="1:5" s="25" customFormat="1" x14ac:dyDescent="0.2">
      <c r="A2" s="25" t="s">
        <v>13</v>
      </c>
      <c r="B2" s="27"/>
      <c r="C2" s="27"/>
      <c r="D2" s="26"/>
    </row>
    <row r="3" spans="1:5" s="25" customFormat="1" x14ac:dyDescent="0.2">
      <c r="B3" s="27"/>
      <c r="C3" s="27"/>
      <c r="D3" s="26"/>
    </row>
    <row r="4" spans="1:5" x14ac:dyDescent="0.2">
      <c r="A4" s="28" t="s">
        <v>14</v>
      </c>
      <c r="B4" s="29">
        <v>5787304.926070001</v>
      </c>
      <c r="C4" s="29">
        <v>6086301.6762699997</v>
      </c>
      <c r="D4" s="30">
        <f t="shared" ref="D4:D10" si="0">(C4-B4)/B4</f>
        <v>5.1664246833290531E-2</v>
      </c>
    </row>
    <row r="5" spans="1:5" x14ac:dyDescent="0.2">
      <c r="A5" s="28" t="s">
        <v>15</v>
      </c>
      <c r="B5" s="29">
        <v>2808340.7091600019</v>
      </c>
      <c r="C5" s="29">
        <v>4108977.4238700019</v>
      </c>
      <c r="D5" s="30">
        <f t="shared" si="0"/>
        <v>0.46313351883113613</v>
      </c>
    </row>
    <row r="6" spans="1:5" x14ac:dyDescent="0.2">
      <c r="A6" s="28" t="s">
        <v>16</v>
      </c>
      <c r="B6" s="32">
        <v>2649009.3033899995</v>
      </c>
      <c r="C6" s="32">
        <v>4159067.9588500001</v>
      </c>
      <c r="D6" s="30">
        <f t="shared" si="0"/>
        <v>0.57004656553208133</v>
      </c>
    </row>
    <row r="7" spans="1:5" x14ac:dyDescent="0.2">
      <c r="A7" s="28" t="s">
        <v>33</v>
      </c>
      <c r="B7" s="29">
        <v>493905.24982999993</v>
      </c>
      <c r="C7" s="29">
        <v>840081.98065999988</v>
      </c>
      <c r="D7" s="30">
        <f t="shared" si="0"/>
        <v>0.70089704644595796</v>
      </c>
    </row>
    <row r="8" spans="1:5" x14ac:dyDescent="0.2">
      <c r="A8" s="28" t="s">
        <v>17</v>
      </c>
      <c r="B8" s="29">
        <v>2154822.3535599997</v>
      </c>
      <c r="C8" s="29">
        <v>3318593.9701900007</v>
      </c>
      <c r="D8" s="30">
        <f t="shared" si="0"/>
        <v>0.54007775383772327</v>
      </c>
      <c r="E8" s="33"/>
    </row>
    <row r="9" spans="1:5" ht="33.75" x14ac:dyDescent="0.2">
      <c r="A9" s="34" t="s">
        <v>36</v>
      </c>
      <c r="B9" s="29">
        <v>5096892.9227299988</v>
      </c>
      <c r="C9" s="29">
        <v>5730200.7193800006</v>
      </c>
      <c r="D9" s="30">
        <f t="shared" si="0"/>
        <v>0.12425369852792381</v>
      </c>
      <c r="E9" s="33"/>
    </row>
    <row r="10" spans="1:5" ht="22.5" x14ac:dyDescent="0.2">
      <c r="A10" s="34" t="s">
        <v>37</v>
      </c>
      <c r="B10" s="29">
        <v>27601746.068410005</v>
      </c>
      <c r="C10" s="29">
        <v>31947565.947960008</v>
      </c>
      <c r="D10" s="30">
        <f t="shared" si="0"/>
        <v>0.15744728137049857</v>
      </c>
    </row>
    <row r="12" spans="1:5" x14ac:dyDescent="0.2">
      <c r="A12" s="25" t="s">
        <v>0</v>
      </c>
      <c r="E12" s="33"/>
    </row>
    <row r="13" spans="1:5" x14ac:dyDescent="0.2">
      <c r="A13" s="25" t="s">
        <v>12</v>
      </c>
      <c r="B13" s="25" t="str">
        <f>+B1</f>
        <v>IV kw. 2022 r. (tys. zł)</v>
      </c>
      <c r="C13" s="25" t="str">
        <f>+C1</f>
        <v>IV kw. 2023 r. (tys. zł)</v>
      </c>
      <c r="D13" s="26" t="s">
        <v>11</v>
      </c>
      <c r="E13" s="33"/>
    </row>
    <row r="14" spans="1:5" x14ac:dyDescent="0.2">
      <c r="E14" s="33"/>
    </row>
    <row r="15" spans="1:5" x14ac:dyDescent="0.2">
      <c r="A15" s="28" t="s">
        <v>14</v>
      </c>
      <c r="B15" s="29">
        <v>12027486.89064</v>
      </c>
      <c r="C15" s="32">
        <v>13518075.741820002</v>
      </c>
      <c r="D15" s="30">
        <f t="shared" ref="D15:D21" si="1">(C15-B15)/B15</f>
        <v>0.12393186246912515</v>
      </c>
      <c r="E15" s="35"/>
    </row>
    <row r="16" spans="1:5" x14ac:dyDescent="0.2">
      <c r="A16" s="28" t="s">
        <v>15</v>
      </c>
      <c r="B16" s="29">
        <v>2825956.2861299952</v>
      </c>
      <c r="C16" s="32">
        <v>2924383.2141199973</v>
      </c>
      <c r="D16" s="30">
        <f t="shared" si="1"/>
        <v>3.4829600327892125E-2</v>
      </c>
      <c r="E16" s="33"/>
    </row>
    <row r="17" spans="1:5" x14ac:dyDescent="0.2">
      <c r="A17" s="28" t="s">
        <v>16</v>
      </c>
      <c r="B17" s="29">
        <v>4387325.6302499985</v>
      </c>
      <c r="C17" s="32">
        <v>7187418.5276299985</v>
      </c>
      <c r="D17" s="30">
        <f t="shared" si="1"/>
        <v>0.63822317588504252</v>
      </c>
      <c r="E17" s="33"/>
    </row>
    <row r="18" spans="1:5" x14ac:dyDescent="0.2">
      <c r="A18" s="28" t="s">
        <v>33</v>
      </c>
      <c r="B18" s="29">
        <v>852360.62379999983</v>
      </c>
      <c r="C18" s="32">
        <v>1006768.03049</v>
      </c>
      <c r="D18" s="30">
        <f t="shared" si="1"/>
        <v>0.18115267455882708</v>
      </c>
      <c r="E18" s="33"/>
    </row>
    <row r="19" spans="1:5" x14ac:dyDescent="0.2">
      <c r="A19" s="28" t="s">
        <v>17</v>
      </c>
      <c r="B19" s="29">
        <v>3534965.0064500002</v>
      </c>
      <c r="C19" s="32">
        <v>6180650.4971399996</v>
      </c>
      <c r="D19" s="30">
        <f t="shared" si="1"/>
        <v>0.7484332902483064</v>
      </c>
      <c r="E19" s="33"/>
    </row>
    <row r="20" spans="1:5" ht="33.75" x14ac:dyDescent="0.2">
      <c r="A20" s="34" t="s">
        <v>36</v>
      </c>
      <c r="B20" s="29">
        <v>12189507.08317</v>
      </c>
      <c r="C20" s="29">
        <v>12170411.073689999</v>
      </c>
      <c r="D20" s="30">
        <f t="shared" si="1"/>
        <v>-1.5665940673160756E-3</v>
      </c>
      <c r="E20" s="35"/>
    </row>
    <row r="21" spans="1:5" ht="22.5" x14ac:dyDescent="0.2">
      <c r="A21" s="34" t="s">
        <v>37</v>
      </c>
      <c r="B21" s="29">
        <v>55770325.070470005</v>
      </c>
      <c r="C21" s="29">
        <v>64409636.60114</v>
      </c>
      <c r="D21" s="30">
        <f t="shared" si="1"/>
        <v>0.15490875335142074</v>
      </c>
      <c r="E21" s="33"/>
    </row>
    <row r="22" spans="1:5" x14ac:dyDescent="0.2">
      <c r="A22" s="28"/>
      <c r="B22" s="32"/>
      <c r="C22" s="32"/>
    </row>
    <row r="23" spans="1:5" x14ac:dyDescent="0.2">
      <c r="B23" s="32"/>
      <c r="E23" s="36"/>
    </row>
    <row r="24" spans="1:5" x14ac:dyDescent="0.2">
      <c r="B24" s="37"/>
      <c r="C24" s="32"/>
      <c r="E24" s="33"/>
    </row>
    <row r="25" spans="1:5" x14ac:dyDescent="0.2">
      <c r="A25" s="28"/>
      <c r="E25" s="33"/>
    </row>
    <row r="26" spans="1:5" x14ac:dyDescent="0.2">
      <c r="A26" s="28"/>
      <c r="B26" s="32"/>
      <c r="C26" s="32"/>
      <c r="E26" s="33"/>
    </row>
    <row r="27" spans="1:5" x14ac:dyDescent="0.2">
      <c r="A27" s="28"/>
      <c r="E27" s="33"/>
    </row>
    <row r="28" spans="1:5" x14ac:dyDescent="0.2">
      <c r="A28" s="28"/>
    </row>
    <row r="29" spans="1:5" x14ac:dyDescent="0.2">
      <c r="B29" s="32"/>
      <c r="C29" s="32"/>
    </row>
    <row r="30" spans="1:5" x14ac:dyDescent="0.2">
      <c r="B30" s="37"/>
      <c r="C30" s="37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Rafał Socha</cp:lastModifiedBy>
  <cp:lastPrinted>2023-05-19T13:55:16Z</cp:lastPrinted>
  <dcterms:created xsi:type="dcterms:W3CDTF">2010-03-12T15:49:31Z</dcterms:created>
  <dcterms:modified xsi:type="dcterms:W3CDTF">2024-03-21T11:53:04Z</dcterms:modified>
</cp:coreProperties>
</file>