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6"/>
  </bookViews>
  <sheets>
    <sheet name="Życie Składka" sheetId="1" r:id="rId1"/>
    <sheet name="Majątek Składka" sheetId="2" r:id="rId2"/>
    <sheet name="Życie Składka Grupy" sheetId="3" r:id="rId3"/>
    <sheet name="Majątek składka grupy" sheetId="4" r:id="rId4"/>
    <sheet name="Odszk&amp;Świadczenia Życie Grupy" sheetId="5" r:id="rId5"/>
    <sheet name="Odszkodowania Majątek Grupy" sheetId="6" r:id="rId6"/>
    <sheet name="Zyski,wyniki i koszty" sheetId="7" r:id="rId7"/>
    <sheet name="Arkusz2" sheetId="8" state="hidden" r:id="rId8"/>
  </sheets>
  <definedNames/>
  <calcPr fullCalcOnLoad="1"/>
</workbook>
</file>

<file path=xl/sharedStrings.xml><?xml version="1.0" encoding="utf-8"?>
<sst xmlns="http://schemas.openxmlformats.org/spreadsheetml/2006/main" count="166" uniqueCount="107">
  <si>
    <t xml:space="preserve">Firma  </t>
  </si>
  <si>
    <t xml:space="preserve">PZU S.A. </t>
  </si>
  <si>
    <t xml:space="preserve">ERGO HESTIA S.A. </t>
  </si>
  <si>
    <t xml:space="preserve">WARTA S.A. </t>
  </si>
  <si>
    <t xml:space="preserve">HDI-ASEKURACJA S.A. </t>
  </si>
  <si>
    <t xml:space="preserve">UNIQA S.A. </t>
  </si>
  <si>
    <t xml:space="preserve">INTERRISK S.A. </t>
  </si>
  <si>
    <t xml:space="preserve">GENERALI S.A. </t>
  </si>
  <si>
    <t xml:space="preserve">COMPENSA S.A. </t>
  </si>
  <si>
    <t xml:space="preserve">MTU S.A. </t>
  </si>
  <si>
    <t xml:space="preserve">PTU S.A. </t>
  </si>
  <si>
    <t xml:space="preserve">EUROPA S.A. </t>
  </si>
  <si>
    <t xml:space="preserve">PTR S.A. </t>
  </si>
  <si>
    <t xml:space="preserve">TUW T.U.W. </t>
  </si>
  <si>
    <t xml:space="preserve">PZM S.A. </t>
  </si>
  <si>
    <t xml:space="preserve">EULER HERMES S.A. </t>
  </si>
  <si>
    <t xml:space="preserve">AVIVA - OGÓLNE S.A. </t>
  </si>
  <si>
    <t xml:space="preserve">CONCORDIA POLSKA T.U.W. </t>
  </si>
  <si>
    <t xml:space="preserve">BENEFIA S.A. </t>
  </si>
  <si>
    <t xml:space="preserve">SKOK T.U.W. </t>
  </si>
  <si>
    <t xml:space="preserve">BZWBK-Aviva TUO S.A. </t>
  </si>
  <si>
    <t xml:space="preserve">BRE UBEZPIECZENIA S.A. </t>
  </si>
  <si>
    <t xml:space="preserve">SIGNAL IDUNA POLSKA S.A. </t>
  </si>
  <si>
    <t xml:space="preserve">INTER POLSKA S.A. </t>
  </si>
  <si>
    <t xml:space="preserve">AXA S.A. </t>
  </si>
  <si>
    <t xml:space="preserve">TUZ T.U.W. </t>
  </si>
  <si>
    <t xml:space="preserve">POCZTOWE T.U.W. </t>
  </si>
  <si>
    <t xml:space="preserve">KUKE S.A. </t>
  </si>
  <si>
    <t xml:space="preserve">CUPRUM T.U.W. </t>
  </si>
  <si>
    <t xml:space="preserve">D.A.S. S.A. </t>
  </si>
  <si>
    <t xml:space="preserve">PARTNER S.A. </t>
  </si>
  <si>
    <t xml:space="preserve">PZU ŻYCIE S.A. </t>
  </si>
  <si>
    <t xml:space="preserve">EUROPA ŻYCIE S.A. </t>
  </si>
  <si>
    <t xml:space="preserve">WARTA TUnŻ S.A. </t>
  </si>
  <si>
    <t xml:space="preserve">ING S.A. </t>
  </si>
  <si>
    <t xml:space="preserve">ALLIANZ ŻYCIE POLSKA S.A. </t>
  </si>
  <si>
    <t xml:space="preserve">AVIVA - ŻYCIE S.A. </t>
  </si>
  <si>
    <t xml:space="preserve">AMPLICO LIFE S.A. </t>
  </si>
  <si>
    <t xml:space="preserve">NORDEA TUnŻ S.A. </t>
  </si>
  <si>
    <t xml:space="preserve">GENERALI ŻYCIE S.A. </t>
  </si>
  <si>
    <t xml:space="preserve">UNIQA ŻYCIE S.A. </t>
  </si>
  <si>
    <t xml:space="preserve">AXA ŻYCIE S.A. </t>
  </si>
  <si>
    <t xml:space="preserve">ERGO HESTIA STUnŻ S.A. </t>
  </si>
  <si>
    <t xml:space="preserve">BENEFIA NA ŻYCIE S.A. </t>
  </si>
  <si>
    <t xml:space="preserve">CARDIF POLSKA S.A. </t>
  </si>
  <si>
    <t xml:space="preserve">SKANDIA ŻYCIE S.A. </t>
  </si>
  <si>
    <t xml:space="preserve">COMPENSA ŻYCIE S.A. </t>
  </si>
  <si>
    <t xml:space="preserve">HDI-GERLING ŻYCIE S.A. </t>
  </si>
  <si>
    <t xml:space="preserve">BZWBK-Aviva TUnŻ S.A. </t>
  </si>
  <si>
    <t xml:space="preserve">PRAMERICA S.A. </t>
  </si>
  <si>
    <t xml:space="preserve">METLIFE S.A. </t>
  </si>
  <si>
    <t xml:space="preserve">POLISA - ŻYCIE S.A. </t>
  </si>
  <si>
    <t xml:space="preserve">SKOK ŻYCIE S.A. </t>
  </si>
  <si>
    <t xml:space="preserve">CONCORDIA CAPITAL S.A. </t>
  </si>
  <si>
    <t xml:space="preserve">SIGNAL IDUNA ŻYCIE S.A. </t>
  </si>
  <si>
    <t xml:space="preserve">REJENT LIFE T.U.W. </t>
  </si>
  <si>
    <t xml:space="preserve">MACIF ŻYCIE TUW </t>
  </si>
  <si>
    <t xml:space="preserve">INTER - ŻYCIE S.A. </t>
  </si>
  <si>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</si>
  <si>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</si>
  <si>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</si>
  <si>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</si>
  <si>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</si>
  <si>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</si>
  <si>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</si>
  <si>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</si>
  <si>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</si>
  <si>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</si>
  <si>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odpowiedzialności cywilnej wynikającej z posiadania i użytkowania pojazdów lądowych</t>
  </si>
  <si>
    <t xml:space="preserve">odpowiedzialności cywilnej wynikającej z posiadania i użytkowania pojazdów powietrznych </t>
  </si>
  <si>
    <t>za żeglugę morską i śródlądową za żeglugę morską i śródlądową</t>
  </si>
  <si>
    <t>odpowiedzialności cywilnej nie ujętej w grupach 10-12</t>
  </si>
  <si>
    <t>ochrony prawnej</t>
  </si>
  <si>
    <t>reasekuracja czynna</t>
  </si>
  <si>
    <t>Udział w rynku (proc.)</t>
  </si>
  <si>
    <t>Koszty działalności ubezpieczeniowej (majątek)</t>
  </si>
  <si>
    <t>Wynik finansowy brutto (majątek)</t>
  </si>
  <si>
    <t>Wynik finansowy netto (majątek)</t>
  </si>
  <si>
    <t>Wynik techniczny (majątek)</t>
  </si>
  <si>
    <t>-</t>
  </si>
  <si>
    <t>I kw. 2010 (zł)</t>
  </si>
  <si>
    <t>I kw. 2011 (zł)</t>
  </si>
  <si>
    <t>Różnica rok do roku (proc.)</t>
  </si>
  <si>
    <t xml:space="preserve">AEGON S.A. </t>
  </si>
  <si>
    <t xml:space="preserve">ALLIANZ POLSKA S.A. </t>
  </si>
  <si>
    <t xml:space="preserve">LINK4 S.A. </t>
  </si>
  <si>
    <t>MEDICA TU S.A.</t>
  </si>
  <si>
    <t>wypadkowe</t>
  </si>
  <si>
    <t>chorobowe</t>
  </si>
  <si>
    <t>ubezpieczenie kredytu</t>
  </si>
  <si>
    <t>gwarancja ubezpieczeniowa</t>
  </si>
  <si>
    <t>różnych ryzyk finansowych</t>
  </si>
  <si>
    <t>assistance</t>
  </si>
  <si>
    <t>na życie</t>
  </si>
  <si>
    <t>posagowe</t>
  </si>
  <si>
    <t>związane z ubezpieczeniowym funduszem kapitałowym</t>
  </si>
  <si>
    <t>rentowe</t>
  </si>
  <si>
    <t>Koszty działalności ubezpieczeniowej</t>
  </si>
  <si>
    <t>Wynik techniczny</t>
  </si>
  <si>
    <t>Wynik finansowy brutto</t>
  </si>
  <si>
    <t>Wynik finansowy netto</t>
  </si>
  <si>
    <t>Dział I (ubezpieczenia na życie)</t>
  </si>
  <si>
    <t>Dział II (pozostałe ubezpieczenia osobowe i majątkowe)</t>
  </si>
  <si>
    <t>III kw. 2010 (zł)</t>
  </si>
  <si>
    <t>III kw. 2011 (zł)</t>
  </si>
  <si>
    <t>Dane nie uwzględniają wyników Open Life</t>
  </si>
  <si>
    <t>Wynik finansowy netto (bez największej dywidendy)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</si>
</sst>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2" fillId="0" borderId="0" xfId="0" applyNumberFormat="1" applyFont="1" applyAlignment="1" quotePrefix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7.140625" style="0" customWidth="1"/>
    <col min="2" max="2" width="16.140625" style="0" customWidth="1"/>
    <col min="3" max="3" width="23.57421875" style="0" customWidth="1"/>
    <col min="4" max="4" width="17.421875" style="0" customWidth="1"/>
    <col min="5" max="5" width="23.57421875" style="0" customWidth="1"/>
    <col min="6" max="6" width="28.7109375" style="4" customWidth="1"/>
    <col min="7" max="7" width="9.140625" style="0" customWidth="1"/>
    <col min="8" max="8" width="18.28125" style="0" customWidth="1"/>
    <col min="9" max="9" width="16.7109375" style="0" customWidth="1"/>
    <col min="10" max="10" width="21.28125" style="11" customWidth="1"/>
    <col min="11" max="11" width="13.421875" style="0" customWidth="1"/>
  </cols>
  <sheetData>
    <row r="1" spans="1:10" s="2" customFormat="1" ht="12.75">
      <c r="A1" s="2" t="s">
        <v>0</v>
      </c>
      <c r="B1" s="2" t="s">
        <v>103</v>
      </c>
      <c r="C1" s="2" t="s">
        <v>74</v>
      </c>
      <c r="D1" s="2" t="s">
        <v>104</v>
      </c>
      <c r="E1" s="2" t="s">
        <v>74</v>
      </c>
      <c r="F1" s="3" t="s">
        <v>82</v>
      </c>
      <c r="J1" s="19"/>
    </row>
    <row r="2" spans="1:11" ht="12.75">
      <c r="A2" t="s">
        <v>83</v>
      </c>
      <c r="B2" s="1">
        <v>548974000</v>
      </c>
      <c r="C2" s="11">
        <f>B2/$B$30*100</f>
        <v>2.3597331218531994</v>
      </c>
      <c r="D2" s="1">
        <v>571498931</v>
      </c>
      <c r="E2" s="11">
        <f>D2/$D$30*100</f>
        <v>2.3268760537299804</v>
      </c>
      <c r="F2" s="21">
        <f aca="true" t="shared" si="0" ref="F2:F30">(D2-B2)/B2*100</f>
        <v>4.103096139343576</v>
      </c>
      <c r="H2" s="1"/>
      <c r="I2" s="1"/>
      <c r="K2" s="1"/>
    </row>
    <row r="3" spans="1:11" ht="12.75">
      <c r="A3" t="s">
        <v>35</v>
      </c>
      <c r="B3" s="1">
        <v>1154615000</v>
      </c>
      <c r="C3" s="11">
        <f aca="true" t="shared" si="1" ref="C3:C29">B3/$B$30*100</f>
        <v>4.963046079574865</v>
      </c>
      <c r="D3" s="1">
        <v>1272105000</v>
      </c>
      <c r="E3" s="11">
        <f aca="true" t="shared" si="2" ref="E3:E29">D3/$D$30*100</f>
        <v>5.1794159214799596</v>
      </c>
      <c r="F3" s="21">
        <f t="shared" si="0"/>
        <v>10.175686267716944</v>
      </c>
      <c r="H3" s="1"/>
      <c r="I3" s="1"/>
      <c r="K3" s="1"/>
    </row>
    <row r="4" spans="1:11" ht="12.75">
      <c r="A4" t="s">
        <v>37</v>
      </c>
      <c r="B4" s="1">
        <v>955021000</v>
      </c>
      <c r="C4" s="11">
        <f t="shared" si="1"/>
        <v>4.105102765823817</v>
      </c>
      <c r="D4" s="1">
        <v>1025307000</v>
      </c>
      <c r="E4" s="11">
        <f t="shared" si="2"/>
        <v>4.174570023861908</v>
      </c>
      <c r="F4" s="21">
        <f t="shared" si="0"/>
        <v>7.3596287411481</v>
      </c>
      <c r="H4" s="1"/>
      <c r="I4" s="1"/>
      <c r="K4" s="1"/>
    </row>
    <row r="5" spans="1:11" ht="12.75">
      <c r="A5" t="s">
        <v>36</v>
      </c>
      <c r="B5" s="1">
        <v>1386686000</v>
      </c>
      <c r="C5" s="11">
        <f t="shared" si="1"/>
        <v>5.960589907372891</v>
      </c>
      <c r="D5" s="1">
        <v>1380330000</v>
      </c>
      <c r="E5" s="11">
        <f t="shared" si="2"/>
        <v>5.620057447220499</v>
      </c>
      <c r="F5" s="21">
        <f t="shared" si="0"/>
        <v>-0.45835899403325625</v>
      </c>
      <c r="H5" s="1"/>
      <c r="I5" s="1"/>
      <c r="K5" s="1"/>
    </row>
    <row r="6" spans="1:11" ht="12.75">
      <c r="A6" t="s">
        <v>41</v>
      </c>
      <c r="B6" s="1">
        <v>597897000</v>
      </c>
      <c r="C6" s="11">
        <f t="shared" si="1"/>
        <v>2.570025819723088</v>
      </c>
      <c r="D6" s="1">
        <v>712919000</v>
      </c>
      <c r="E6" s="11">
        <f t="shared" si="2"/>
        <v>2.9026723574905935</v>
      </c>
      <c r="F6" s="21">
        <f t="shared" si="0"/>
        <v>19.237761688049947</v>
      </c>
      <c r="H6" s="1"/>
      <c r="I6" s="1"/>
      <c r="K6" s="1"/>
    </row>
    <row r="7" spans="1:11" ht="12.75">
      <c r="A7" t="s">
        <v>43</v>
      </c>
      <c r="B7" s="1">
        <v>298515269</v>
      </c>
      <c r="C7" s="11">
        <f t="shared" si="1"/>
        <v>1.2831506913591857</v>
      </c>
      <c r="D7" s="1">
        <v>711734808</v>
      </c>
      <c r="E7" s="11">
        <f t="shared" si="2"/>
        <v>2.8978508821415545</v>
      </c>
      <c r="F7" s="21">
        <f t="shared" si="0"/>
        <v>138.42492559400705</v>
      </c>
      <c r="H7" s="1"/>
      <c r="I7" s="1"/>
      <c r="K7" s="1"/>
    </row>
    <row r="8" spans="1:11" ht="12.75">
      <c r="A8" t="s">
        <v>48</v>
      </c>
      <c r="B8" s="1">
        <v>63055000</v>
      </c>
      <c r="C8" s="11">
        <f t="shared" si="1"/>
        <v>0.2710382859633671</v>
      </c>
      <c r="D8" s="1">
        <v>396276000</v>
      </c>
      <c r="E8" s="11">
        <f t="shared" si="2"/>
        <v>1.6134503234405906</v>
      </c>
      <c r="F8" s="21">
        <f t="shared" si="0"/>
        <v>528.4608674966299</v>
      </c>
      <c r="H8" s="1"/>
      <c r="I8" s="1"/>
      <c r="K8" s="1"/>
    </row>
    <row r="9" spans="1:11" ht="12.75">
      <c r="A9" t="s">
        <v>44</v>
      </c>
      <c r="B9" s="1">
        <v>204653498</v>
      </c>
      <c r="C9" s="11">
        <f t="shared" si="1"/>
        <v>0.8796912745115752</v>
      </c>
      <c r="D9" s="1">
        <v>272120454</v>
      </c>
      <c r="E9" s="11">
        <f t="shared" si="2"/>
        <v>1.1079470735575718</v>
      </c>
      <c r="F9" s="21">
        <f t="shared" si="0"/>
        <v>32.96643187598973</v>
      </c>
      <c r="H9" s="1"/>
      <c r="I9" s="1"/>
      <c r="K9" s="1"/>
    </row>
    <row r="10" spans="1:11" ht="12.75">
      <c r="A10" t="s">
        <v>46</v>
      </c>
      <c r="B10" s="1">
        <v>199870061</v>
      </c>
      <c r="C10" s="11">
        <f t="shared" si="1"/>
        <v>0.8591299460603222</v>
      </c>
      <c r="D10" s="1">
        <v>373271469</v>
      </c>
      <c r="E10" s="11">
        <f t="shared" si="2"/>
        <v>1.5197866446345334</v>
      </c>
      <c r="F10" s="21">
        <f t="shared" si="0"/>
        <v>86.75706963435609</v>
      </c>
      <c r="H10" s="1"/>
      <c r="I10" s="1"/>
      <c r="K10" s="1"/>
    </row>
    <row r="11" spans="1:11" ht="12.75">
      <c r="A11" t="s">
        <v>53</v>
      </c>
      <c r="B11" s="1">
        <v>23929000</v>
      </c>
      <c r="C11" s="11">
        <f t="shared" si="1"/>
        <v>0.10285742835330126</v>
      </c>
      <c r="D11" s="1">
        <v>29646000</v>
      </c>
      <c r="E11" s="11">
        <f t="shared" si="2"/>
        <v>0.12070463083487203</v>
      </c>
      <c r="F11" s="21">
        <f t="shared" si="0"/>
        <v>23.89151239082285</v>
      </c>
      <c r="H11" s="1"/>
      <c r="I11" s="1"/>
      <c r="K11" s="1"/>
    </row>
    <row r="12" spans="1:11" ht="12.75">
      <c r="A12" t="s">
        <v>42</v>
      </c>
      <c r="B12" s="1">
        <v>604309395</v>
      </c>
      <c r="C12" s="11">
        <f t="shared" si="1"/>
        <v>2.5975891303205034</v>
      </c>
      <c r="D12" s="1">
        <v>637011628</v>
      </c>
      <c r="E12" s="11">
        <f t="shared" si="2"/>
        <v>2.5936130808628763</v>
      </c>
      <c r="F12" s="21">
        <f t="shared" si="0"/>
        <v>5.411504979167169</v>
      </c>
      <c r="H12" s="1"/>
      <c r="I12" s="1"/>
      <c r="K12" s="1"/>
    </row>
    <row r="13" spans="1:11" ht="12.75">
      <c r="A13" t="s">
        <v>32</v>
      </c>
      <c r="B13" s="1">
        <v>3549636497</v>
      </c>
      <c r="C13" s="11">
        <f t="shared" si="1"/>
        <v>15.257908047575777</v>
      </c>
      <c r="D13" s="1">
        <v>2229979574</v>
      </c>
      <c r="E13" s="11">
        <f t="shared" si="2"/>
        <v>9.079432680596883</v>
      </c>
      <c r="F13" s="21">
        <f t="shared" si="0"/>
        <v>-37.17724122217352</v>
      </c>
      <c r="H13" s="18"/>
      <c r="I13" s="1"/>
      <c r="K13" s="1"/>
    </row>
    <row r="14" spans="1:11" ht="12.75">
      <c r="A14" t="s">
        <v>39</v>
      </c>
      <c r="B14" s="1">
        <v>734013584</v>
      </c>
      <c r="C14" s="11">
        <f t="shared" si="1"/>
        <v>3.1551151166630396</v>
      </c>
      <c r="D14" s="1">
        <v>679681772</v>
      </c>
      <c r="E14" s="11">
        <f t="shared" si="2"/>
        <v>2.7673459277626544</v>
      </c>
      <c r="F14" s="21">
        <f t="shared" si="0"/>
        <v>-7.402017235691921</v>
      </c>
      <c r="H14" s="18"/>
      <c r="I14" s="1"/>
      <c r="K14" s="1"/>
    </row>
    <row r="15" spans="1:11" ht="12.75">
      <c r="A15" t="s">
        <v>47</v>
      </c>
      <c r="B15" s="1">
        <v>286860000</v>
      </c>
      <c r="C15" s="11">
        <f t="shared" si="1"/>
        <v>1.2330511888264448</v>
      </c>
      <c r="D15" s="1">
        <v>525431000</v>
      </c>
      <c r="E15" s="11">
        <f t="shared" si="2"/>
        <v>2.1393090091141347</v>
      </c>
      <c r="F15" s="21">
        <f t="shared" si="0"/>
        <v>83.16635292477167</v>
      </c>
      <c r="H15" s="18"/>
      <c r="I15" s="1"/>
      <c r="K15" s="1"/>
    </row>
    <row r="16" spans="1:11" ht="12.75">
      <c r="A16" t="s">
        <v>34</v>
      </c>
      <c r="B16" s="1">
        <v>1393257646</v>
      </c>
      <c r="C16" s="11">
        <f t="shared" si="1"/>
        <v>5.988837749222039</v>
      </c>
      <c r="D16" s="1">
        <v>1457096290</v>
      </c>
      <c r="E16" s="11">
        <f t="shared" si="2"/>
        <v>5.932613835772503</v>
      </c>
      <c r="F16" s="21">
        <f t="shared" si="0"/>
        <v>4.581969758664436</v>
      </c>
      <c r="H16" s="18"/>
      <c r="I16" s="1"/>
      <c r="K16" s="1"/>
    </row>
    <row r="17" spans="1:11" ht="12.75">
      <c r="A17" t="s">
        <v>57</v>
      </c>
      <c r="B17" s="1">
        <v>1233000</v>
      </c>
      <c r="C17" s="11">
        <f t="shared" si="1"/>
        <v>0.005299979487635106</v>
      </c>
      <c r="D17" s="1">
        <v>2147000</v>
      </c>
      <c r="E17" s="11">
        <f t="shared" si="2"/>
        <v>0.008741578708846733</v>
      </c>
      <c r="F17" s="21">
        <f t="shared" si="0"/>
        <v>74.12814274128142</v>
      </c>
      <c r="H17" s="18"/>
      <c r="I17" s="1"/>
      <c r="K17" s="1"/>
    </row>
    <row r="18" spans="1:11" ht="12.75">
      <c r="A18" t="s">
        <v>56</v>
      </c>
      <c r="B18" s="1">
        <v>4942000</v>
      </c>
      <c r="C18" s="11">
        <f t="shared" si="1"/>
        <v>0.021242902374608835</v>
      </c>
      <c r="D18" s="1">
        <v>6130000</v>
      </c>
      <c r="E18" s="11">
        <f t="shared" si="2"/>
        <v>0.024958489746264773</v>
      </c>
      <c r="F18" s="21">
        <f t="shared" si="0"/>
        <v>24.03885066774585</v>
      </c>
      <c r="H18" s="18"/>
      <c r="I18" s="1"/>
      <c r="K18" s="1"/>
    </row>
    <row r="19" spans="1:11" ht="12.75">
      <c r="A19" t="s">
        <v>50</v>
      </c>
      <c r="B19" s="1">
        <v>106579000</v>
      </c>
      <c r="C19" s="11">
        <f t="shared" si="1"/>
        <v>0.45812369327872016</v>
      </c>
      <c r="D19" s="1">
        <v>200042000</v>
      </c>
      <c r="E19" s="11">
        <f t="shared" si="2"/>
        <v>0.8144773582091841</v>
      </c>
      <c r="F19" s="21">
        <f t="shared" si="0"/>
        <v>87.69363570684656</v>
      </c>
      <c r="H19" s="18"/>
      <c r="I19" s="1"/>
      <c r="K19" s="1"/>
    </row>
    <row r="20" spans="1:11" ht="12.75">
      <c r="A20" t="s">
        <v>38</v>
      </c>
      <c r="B20" s="1">
        <v>1340740547</v>
      </c>
      <c r="C20" s="11">
        <f t="shared" si="1"/>
        <v>5.763096023796165</v>
      </c>
      <c r="D20" s="1">
        <v>1338987402</v>
      </c>
      <c r="E20" s="11">
        <f t="shared" si="2"/>
        <v>5.451729746035026</v>
      </c>
      <c r="F20" s="21">
        <f t="shared" si="0"/>
        <v>-0.13075945259675956</v>
      </c>
      <c r="H20" s="18"/>
      <c r="I20" s="1"/>
      <c r="K20" s="1"/>
    </row>
    <row r="21" spans="1:11" ht="12.75">
      <c r="A21" t="s">
        <v>51</v>
      </c>
      <c r="B21" s="1">
        <v>60901909</v>
      </c>
      <c r="C21" s="11">
        <f t="shared" si="1"/>
        <v>0.2617833483031791</v>
      </c>
      <c r="D21" s="1">
        <v>91418281</v>
      </c>
      <c r="E21" s="11">
        <f t="shared" si="2"/>
        <v>0.3722124353930917</v>
      </c>
      <c r="F21" s="21">
        <f t="shared" si="0"/>
        <v>50.107414531127425</v>
      </c>
      <c r="H21" s="18"/>
      <c r="I21" s="1"/>
      <c r="K21" s="1"/>
    </row>
    <row r="22" spans="1:11" ht="12.75">
      <c r="A22" t="s">
        <v>49</v>
      </c>
      <c r="B22" s="1">
        <v>127040000</v>
      </c>
      <c r="C22" s="11">
        <f t="shared" si="1"/>
        <v>0.5460741233650964</v>
      </c>
      <c r="D22" s="1">
        <v>112213000</v>
      </c>
      <c r="E22" s="11">
        <f t="shared" si="2"/>
        <v>0.45687879443680407</v>
      </c>
      <c r="F22" s="21">
        <f t="shared" si="0"/>
        <v>-11.671127204030226</v>
      </c>
      <c r="H22" s="18"/>
      <c r="I22" s="1"/>
      <c r="K22" s="1"/>
    </row>
    <row r="23" spans="1:11" ht="12.75">
      <c r="A23" t="s">
        <v>31</v>
      </c>
      <c r="B23" s="1">
        <v>6632646000</v>
      </c>
      <c r="C23" s="11">
        <f t="shared" si="1"/>
        <v>28.510046835965152</v>
      </c>
      <c r="D23" s="1">
        <v>7918112000</v>
      </c>
      <c r="E23" s="11">
        <f t="shared" si="2"/>
        <v>32.23884456146428</v>
      </c>
      <c r="F23" s="21">
        <f t="shared" si="0"/>
        <v>19.380892633196463</v>
      </c>
      <c r="H23" s="18"/>
      <c r="I23" s="1"/>
      <c r="K23" s="1"/>
    </row>
    <row r="24" spans="1:11" ht="12.75">
      <c r="A24" t="s">
        <v>55</v>
      </c>
      <c r="B24" s="1">
        <v>8773000</v>
      </c>
      <c r="C24" s="11">
        <f t="shared" si="1"/>
        <v>0.03771023523521718</v>
      </c>
      <c r="D24" s="1">
        <v>9002000</v>
      </c>
      <c r="E24" s="11">
        <f t="shared" si="2"/>
        <v>0.03665192898790791</v>
      </c>
      <c r="F24" s="21">
        <f t="shared" si="0"/>
        <v>2.610281545651431</v>
      </c>
      <c r="H24" s="18"/>
      <c r="I24" s="1"/>
      <c r="K24" s="1"/>
    </row>
    <row r="25" spans="1:11" ht="12.75">
      <c r="A25" t="s">
        <v>54</v>
      </c>
      <c r="B25" s="1">
        <v>18654582</v>
      </c>
      <c r="C25" s="11">
        <f t="shared" si="1"/>
        <v>0.08018564635069511</v>
      </c>
      <c r="D25" s="1">
        <v>28649370</v>
      </c>
      <c r="E25" s="11">
        <f t="shared" si="2"/>
        <v>0.11664682012756046</v>
      </c>
      <c r="F25" s="21">
        <f t="shared" si="0"/>
        <v>53.57819328248684</v>
      </c>
      <c r="H25" s="18"/>
      <c r="I25" s="1"/>
      <c r="K25" s="1"/>
    </row>
    <row r="26" spans="1:11" ht="12.75">
      <c r="A26" t="s">
        <v>45</v>
      </c>
      <c r="B26" s="1">
        <v>278291000</v>
      </c>
      <c r="C26" s="11">
        <f t="shared" si="1"/>
        <v>1.1962178358422233</v>
      </c>
      <c r="D26" s="1">
        <v>311872000</v>
      </c>
      <c r="E26" s="11">
        <f t="shared" si="2"/>
        <v>1.2697967559783176</v>
      </c>
      <c r="F26" s="21">
        <f t="shared" si="0"/>
        <v>12.066865259746093</v>
      </c>
      <c r="H26" s="18"/>
      <c r="I26" s="1"/>
      <c r="K26" s="1"/>
    </row>
    <row r="27" spans="1:11" ht="12.75">
      <c r="A27" t="s">
        <v>52</v>
      </c>
      <c r="B27" s="1">
        <v>76532153</v>
      </c>
      <c r="C27" s="11">
        <f t="shared" si="1"/>
        <v>0.32896905194205317</v>
      </c>
      <c r="D27" s="1">
        <v>90951656</v>
      </c>
      <c r="E27" s="11">
        <f t="shared" si="2"/>
        <v>0.37031255688120734</v>
      </c>
      <c r="F27" s="21">
        <f t="shared" si="0"/>
        <v>18.841104600833585</v>
      </c>
      <c r="H27" s="18"/>
      <c r="I27" s="1"/>
      <c r="K27" s="1"/>
    </row>
    <row r="28" spans="1:11" ht="12.75">
      <c r="A28" t="s">
        <v>40</v>
      </c>
      <c r="B28" s="1">
        <v>745897931</v>
      </c>
      <c r="C28" s="11">
        <f t="shared" si="1"/>
        <v>3.2061992977854543</v>
      </c>
      <c r="D28" s="1">
        <v>325212603</v>
      </c>
      <c r="E28" s="11">
        <f t="shared" si="2"/>
        <v>1.3241134449154286</v>
      </c>
      <c r="F28" s="21">
        <f t="shared" si="0"/>
        <v>-56.399851845144745</v>
      </c>
      <c r="H28" s="18"/>
      <c r="I28" s="1"/>
      <c r="K28" s="1"/>
    </row>
    <row r="29" spans="1:11" ht="12.75">
      <c r="A29" t="s">
        <v>33</v>
      </c>
      <c r="B29" s="1">
        <v>1860716910</v>
      </c>
      <c r="C29" s="11">
        <f t="shared" si="1"/>
        <v>7.9981844730703795</v>
      </c>
      <c r="D29" s="1">
        <v>1851634732</v>
      </c>
      <c r="E29" s="11">
        <f t="shared" si="2"/>
        <v>7.538989636614963</v>
      </c>
      <c r="F29" s="21">
        <f t="shared" si="0"/>
        <v>-0.48810100833662007</v>
      </c>
      <c r="H29" s="18"/>
      <c r="I29" s="1"/>
      <c r="K29" s="1"/>
    </row>
    <row r="30" spans="1:8" ht="12.75">
      <c r="A30" s="5" t="s">
        <v>60</v>
      </c>
      <c r="B30" s="6">
        <f>SUM(B2:B29)</f>
        <v>23264240982</v>
      </c>
      <c r="C30" s="20">
        <f>SUM(C2:C29)</f>
        <v>100.00000000000001</v>
      </c>
      <c r="D30" s="6">
        <f>SUM(D2:D29)</f>
        <v>24560780970</v>
      </c>
      <c r="E30" s="5">
        <f>SUM(E2:E29)</f>
        <v>99.99999999999999</v>
      </c>
      <c r="F30" s="20">
        <f t="shared" si="0"/>
        <v>5.573102466584482</v>
      </c>
      <c r="H30" s="18"/>
    </row>
    <row r="31" spans="2:10" s="5" customFormat="1" ht="12.75">
      <c r="B31" s="6"/>
      <c r="D31" s="6"/>
      <c r="F31" s="7"/>
      <c r="J31" s="20"/>
    </row>
    <row r="33" spans="1:4" ht="12.75">
      <c r="A33" s="16" t="s">
        <v>105</v>
      </c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  <row r="48" spans="2:4" ht="12.75">
      <c r="B48" s="1"/>
      <c r="D48" s="1"/>
    </row>
    <row r="49" spans="2:4" ht="12.75">
      <c r="B49" s="1"/>
      <c r="D49" s="1"/>
    </row>
    <row r="50" spans="2:4" ht="12.75">
      <c r="B50" s="1"/>
      <c r="D50" s="1"/>
    </row>
    <row r="51" spans="2:4" ht="12.75">
      <c r="B51" s="1"/>
      <c r="D51" s="1"/>
    </row>
    <row r="52" spans="2:4" ht="12.75">
      <c r="B52" s="1"/>
      <c r="D52" s="1"/>
    </row>
    <row r="53" spans="2:4" ht="12.75">
      <c r="B53" s="1"/>
      <c r="D53" s="1"/>
    </row>
    <row r="54" spans="2:4" ht="12.75">
      <c r="B54" s="1"/>
      <c r="D54" s="1"/>
    </row>
    <row r="55" spans="2:4" ht="12.75">
      <c r="B55" s="1"/>
      <c r="D55" s="1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8.00390625" style="0" customWidth="1"/>
    <col min="2" max="2" width="15.140625" style="0" customWidth="1"/>
    <col min="3" max="3" width="26.00390625" style="0" customWidth="1"/>
    <col min="4" max="4" width="22.140625" style="0" customWidth="1"/>
    <col min="5" max="5" width="21.8515625" style="0" customWidth="1"/>
    <col min="6" max="6" width="33.57421875" style="4" customWidth="1"/>
    <col min="8" max="8" width="32.140625" style="0" customWidth="1"/>
    <col min="9" max="9" width="18.28125" style="0" customWidth="1"/>
    <col min="11" max="11" width="13.28125" style="0" customWidth="1"/>
    <col min="12" max="12" width="15.00390625" style="0" customWidth="1"/>
  </cols>
  <sheetData>
    <row r="1" spans="1:6" s="2" customFormat="1" ht="12.75">
      <c r="A1" s="2" t="s">
        <v>0</v>
      </c>
      <c r="B1" s="2" t="s">
        <v>103</v>
      </c>
      <c r="C1" s="2" t="s">
        <v>74</v>
      </c>
      <c r="D1" s="2" t="s">
        <v>104</v>
      </c>
      <c r="E1" s="2" t="s">
        <v>74</v>
      </c>
      <c r="F1" s="3" t="s">
        <v>82</v>
      </c>
    </row>
    <row r="2" spans="1:11" ht="12.75">
      <c r="A2" t="s">
        <v>84</v>
      </c>
      <c r="B2" s="1">
        <v>1293985000</v>
      </c>
      <c r="C2" s="11">
        <f>B2/$B$35*100</f>
        <v>7.682496494395247</v>
      </c>
      <c r="D2" s="1">
        <v>1414461000</v>
      </c>
      <c r="E2" s="11">
        <f>D2/$D$35*100</f>
        <v>7.432187279158249</v>
      </c>
      <c r="F2" s="21">
        <f>(D2-B2)/B2*100</f>
        <v>9.310463413408964</v>
      </c>
      <c r="I2" s="1"/>
      <c r="K2" s="1"/>
    </row>
    <row r="3" spans="1:11" ht="12.75">
      <c r="A3" t="s">
        <v>16</v>
      </c>
      <c r="B3" s="1">
        <v>187431000</v>
      </c>
      <c r="C3" s="11">
        <f aca="true" t="shared" si="0" ref="C3:C34">B3/$B$35*100</f>
        <v>1.1127934253032266</v>
      </c>
      <c r="D3" s="1">
        <v>251904000</v>
      </c>
      <c r="E3" s="11">
        <f aca="true" t="shared" si="1" ref="E3:E34">D3/$D$35*100</f>
        <v>1.3236121069220568</v>
      </c>
      <c r="F3" s="21">
        <f aca="true" t="shared" si="2" ref="F3:F34">(D3-B3)/B3*100</f>
        <v>34.39825855914977</v>
      </c>
      <c r="I3" s="1"/>
      <c r="K3" s="1"/>
    </row>
    <row r="4" spans="1:11" ht="12.75">
      <c r="A4" t="s">
        <v>24</v>
      </c>
      <c r="B4" s="1">
        <v>66248000</v>
      </c>
      <c r="C4" s="11">
        <f t="shared" si="0"/>
        <v>0.39331988219391756</v>
      </c>
      <c r="D4" s="1">
        <v>111425000</v>
      </c>
      <c r="E4" s="11">
        <f t="shared" si="1"/>
        <v>0.5854749389203434</v>
      </c>
      <c r="F4" s="21">
        <f t="shared" si="2"/>
        <v>68.1937567926579</v>
      </c>
      <c r="I4" s="1"/>
      <c r="K4" s="1"/>
    </row>
    <row r="5" spans="1:11" ht="12.75">
      <c r="A5" t="s">
        <v>18</v>
      </c>
      <c r="B5" s="1">
        <v>150847000</v>
      </c>
      <c r="C5" s="11">
        <f t="shared" si="0"/>
        <v>0.895591176628817</v>
      </c>
      <c r="D5" s="1">
        <v>187626280</v>
      </c>
      <c r="E5" s="11">
        <f t="shared" si="1"/>
        <v>0.9858692826820843</v>
      </c>
      <c r="F5" s="21">
        <f t="shared" si="2"/>
        <v>24.38184385503192</v>
      </c>
      <c r="I5" s="1"/>
      <c r="K5" s="1"/>
    </row>
    <row r="6" spans="1:11" ht="12.75">
      <c r="A6" t="s">
        <v>21</v>
      </c>
      <c r="B6" s="1">
        <v>94358850</v>
      </c>
      <c r="C6" s="11">
        <f t="shared" si="0"/>
        <v>0.560216335073565</v>
      </c>
      <c r="D6" s="1">
        <v>109931550</v>
      </c>
      <c r="E6" s="11">
        <f t="shared" si="1"/>
        <v>0.5776277094159181</v>
      </c>
      <c r="F6" s="21">
        <f t="shared" si="2"/>
        <v>16.50369838123292</v>
      </c>
      <c r="I6" s="1"/>
      <c r="K6" s="1"/>
    </row>
    <row r="7" spans="1:11" ht="12.75">
      <c r="A7" t="s">
        <v>20</v>
      </c>
      <c r="B7" s="1">
        <v>63760000</v>
      </c>
      <c r="C7" s="11">
        <f t="shared" si="0"/>
        <v>0.3785484194041206</v>
      </c>
      <c r="D7" s="1">
        <v>96142000</v>
      </c>
      <c r="E7" s="11">
        <f t="shared" si="1"/>
        <v>0.5051714747828553</v>
      </c>
      <c r="F7" s="21">
        <f t="shared" si="2"/>
        <v>50.78732747804266</v>
      </c>
      <c r="I7" s="1"/>
      <c r="K7" s="1"/>
    </row>
    <row r="8" spans="1:11" ht="12.75">
      <c r="A8" t="s">
        <v>8</v>
      </c>
      <c r="B8" s="1">
        <v>590897044</v>
      </c>
      <c r="C8" s="11">
        <f t="shared" si="0"/>
        <v>3.5082048625590825</v>
      </c>
      <c r="D8" s="1">
        <v>768826457</v>
      </c>
      <c r="E8" s="11">
        <f t="shared" si="1"/>
        <v>4.0397453260257485</v>
      </c>
      <c r="F8" s="21">
        <f t="shared" si="2"/>
        <v>30.111745321237382</v>
      </c>
      <c r="I8" s="1"/>
      <c r="K8" s="1"/>
    </row>
    <row r="9" spans="1:11" ht="12.75">
      <c r="A9" t="s">
        <v>17</v>
      </c>
      <c r="B9" s="1">
        <v>205647630</v>
      </c>
      <c r="C9" s="11">
        <f t="shared" si="0"/>
        <v>1.2209470716860635</v>
      </c>
      <c r="D9" s="1">
        <v>186348140</v>
      </c>
      <c r="E9" s="11">
        <f t="shared" si="1"/>
        <v>0.9791533846481454</v>
      </c>
      <c r="F9" s="21">
        <f t="shared" si="2"/>
        <v>-9.384737378203678</v>
      </c>
      <c r="I9" s="1"/>
      <c r="K9" s="1"/>
    </row>
    <row r="10" spans="1:11" ht="12.75">
      <c r="A10" t="s">
        <v>28</v>
      </c>
      <c r="B10" s="1">
        <v>24613000</v>
      </c>
      <c r="C10" s="11">
        <f t="shared" si="0"/>
        <v>0.14612942670629891</v>
      </c>
      <c r="D10" s="1">
        <v>31334000</v>
      </c>
      <c r="E10" s="11">
        <f t="shared" si="1"/>
        <v>0.1646423310399824</v>
      </c>
      <c r="F10" s="21">
        <f t="shared" si="2"/>
        <v>27.306707837321742</v>
      </c>
      <c r="I10" s="1"/>
      <c r="K10" s="1"/>
    </row>
    <row r="11" spans="1:11" ht="12.75">
      <c r="A11" t="s">
        <v>29</v>
      </c>
      <c r="B11" s="1">
        <v>12148000</v>
      </c>
      <c r="C11" s="11">
        <f t="shared" si="0"/>
        <v>0.07212368567944255</v>
      </c>
      <c r="D11" s="1">
        <v>13721000</v>
      </c>
      <c r="E11" s="11">
        <f t="shared" si="1"/>
        <v>0.07209604340970188</v>
      </c>
      <c r="F11" s="21">
        <f t="shared" si="2"/>
        <v>12.948633519920975</v>
      </c>
      <c r="I11" s="1"/>
      <c r="K11" s="1"/>
    </row>
    <row r="12" spans="1:11" ht="12.75">
      <c r="A12" t="s">
        <v>2</v>
      </c>
      <c r="B12" s="1">
        <v>1758780529</v>
      </c>
      <c r="C12" s="11">
        <f t="shared" si="0"/>
        <v>10.442026181488286</v>
      </c>
      <c r="D12" s="1">
        <v>2002508337</v>
      </c>
      <c r="E12" s="11">
        <f t="shared" si="1"/>
        <v>10.522041250101445</v>
      </c>
      <c r="F12" s="21">
        <f t="shared" si="2"/>
        <v>13.857772699961474</v>
      </c>
      <c r="I12" s="1"/>
      <c r="K12" s="1"/>
    </row>
    <row r="13" spans="1:11" ht="12.75">
      <c r="A13" t="s">
        <v>15</v>
      </c>
      <c r="B13" s="1">
        <v>172419668</v>
      </c>
      <c r="C13" s="11">
        <f t="shared" si="0"/>
        <v>1.0236698995543165</v>
      </c>
      <c r="D13" s="1">
        <v>193366100</v>
      </c>
      <c r="E13" s="11">
        <f t="shared" si="1"/>
        <v>1.0160287690084364</v>
      </c>
      <c r="F13" s="21">
        <f t="shared" si="2"/>
        <v>12.14851660658574</v>
      </c>
      <c r="I13" s="1"/>
      <c r="K13" s="1"/>
    </row>
    <row r="14" spans="1:11" ht="12.75">
      <c r="A14" t="s">
        <v>11</v>
      </c>
      <c r="B14" s="1">
        <v>375807681</v>
      </c>
      <c r="C14" s="11">
        <f t="shared" si="0"/>
        <v>2.2312014373036066</v>
      </c>
      <c r="D14" s="1">
        <v>380285895</v>
      </c>
      <c r="E14" s="11">
        <f t="shared" si="1"/>
        <v>1.9981858752290163</v>
      </c>
      <c r="F14" s="21">
        <f t="shared" si="2"/>
        <v>1.1916238614612031</v>
      </c>
      <c r="I14" s="1"/>
      <c r="K14" s="1"/>
    </row>
    <row r="15" spans="1:11" ht="12.75">
      <c r="A15" t="s">
        <v>7</v>
      </c>
      <c r="B15" s="1">
        <v>560808387</v>
      </c>
      <c r="C15" s="11">
        <f t="shared" si="0"/>
        <v>3.3295660051352627</v>
      </c>
      <c r="D15" s="1">
        <v>727970994</v>
      </c>
      <c r="E15" s="11">
        <f t="shared" si="1"/>
        <v>3.825073127645786</v>
      </c>
      <c r="F15" s="21">
        <f t="shared" si="2"/>
        <v>29.807437063169314</v>
      </c>
      <c r="I15" s="1"/>
      <c r="K15" s="1"/>
    </row>
    <row r="16" spans="1:11" ht="12.75">
      <c r="A16" t="s">
        <v>4</v>
      </c>
      <c r="B16" s="1">
        <v>724441000</v>
      </c>
      <c r="C16" s="11">
        <f t="shared" si="0"/>
        <v>4.301066428819644</v>
      </c>
      <c r="D16" s="1">
        <v>753885000</v>
      </c>
      <c r="E16" s="11">
        <f t="shared" si="1"/>
        <v>3.96123647590723</v>
      </c>
      <c r="F16" s="21">
        <f t="shared" si="2"/>
        <v>4.0643751527039464</v>
      </c>
      <c r="I16" s="1"/>
      <c r="K16" s="1"/>
    </row>
    <row r="17" spans="1:11" ht="12.75">
      <c r="A17" t="s">
        <v>23</v>
      </c>
      <c r="B17" s="1">
        <v>53634000</v>
      </c>
      <c r="C17" s="11">
        <f t="shared" si="0"/>
        <v>0.3184295157829454</v>
      </c>
      <c r="D17" s="1">
        <v>66311000</v>
      </c>
      <c r="E17" s="11">
        <f t="shared" si="1"/>
        <v>0.3484265530603266</v>
      </c>
      <c r="F17" s="21">
        <f t="shared" si="2"/>
        <v>23.636126337770815</v>
      </c>
      <c r="I17" s="1"/>
      <c r="K17" s="1"/>
    </row>
    <row r="18" spans="1:11" ht="12.75">
      <c r="A18" t="s">
        <v>6</v>
      </c>
      <c r="B18" s="1">
        <v>783263808</v>
      </c>
      <c r="C18" s="11">
        <f t="shared" si="0"/>
        <v>4.650302328965693</v>
      </c>
      <c r="D18" s="1">
        <v>823374709</v>
      </c>
      <c r="E18" s="11">
        <f t="shared" si="1"/>
        <v>4.326365335071398</v>
      </c>
      <c r="F18" s="21">
        <f t="shared" si="2"/>
        <v>5.1209950709225165</v>
      </c>
      <c r="I18" s="1"/>
      <c r="K18" s="1"/>
    </row>
    <row r="19" spans="1:11" ht="12.75">
      <c r="A19" t="s">
        <v>27</v>
      </c>
      <c r="B19" s="1">
        <v>94358850</v>
      </c>
      <c r="C19" s="11">
        <f t="shared" si="0"/>
        <v>0.560216335073565</v>
      </c>
      <c r="D19" s="1">
        <v>109931550</v>
      </c>
      <c r="E19" s="11">
        <f t="shared" si="1"/>
        <v>0.5776277094159181</v>
      </c>
      <c r="F19" s="21">
        <f t="shared" si="2"/>
        <v>16.50369838123292</v>
      </c>
      <c r="I19" s="1"/>
      <c r="K19" s="1"/>
    </row>
    <row r="20" spans="1:11" ht="12.75">
      <c r="A20" t="s">
        <v>85</v>
      </c>
      <c r="B20" s="1">
        <v>174049000</v>
      </c>
      <c r="C20" s="11">
        <f t="shared" si="0"/>
        <v>1.0333433790600342</v>
      </c>
      <c r="D20" s="1">
        <v>231424000</v>
      </c>
      <c r="E20" s="11">
        <f t="shared" si="1"/>
        <v>1.2160013665218896</v>
      </c>
      <c r="F20" s="21">
        <f t="shared" si="2"/>
        <v>32.96485472481887</v>
      </c>
      <c r="I20" s="1"/>
      <c r="K20" s="1"/>
    </row>
    <row r="21" spans="1:11" ht="12.75">
      <c r="A21" t="s">
        <v>86</v>
      </c>
      <c r="B21" s="1">
        <v>12000</v>
      </c>
      <c r="C21" s="11">
        <f t="shared" si="0"/>
        <v>7.124499737844177E-05</v>
      </c>
      <c r="D21" s="1">
        <v>11894000</v>
      </c>
      <c r="E21" s="11">
        <f t="shared" si="1"/>
        <v>0.062496198550761176</v>
      </c>
      <c r="F21" s="21">
        <f t="shared" si="2"/>
        <v>99016.66666666666</v>
      </c>
      <c r="K21" s="1"/>
    </row>
    <row r="22" spans="1:11" ht="12.75">
      <c r="A22" t="s">
        <v>9</v>
      </c>
      <c r="B22" s="1">
        <v>398889261</v>
      </c>
      <c r="C22" s="11">
        <f t="shared" si="0"/>
        <v>2.3682386961861313</v>
      </c>
      <c r="D22" s="1">
        <v>501116226</v>
      </c>
      <c r="E22" s="11">
        <f t="shared" si="1"/>
        <v>2.633080473945192</v>
      </c>
      <c r="F22" s="21">
        <f t="shared" si="2"/>
        <v>25.627906036808547</v>
      </c>
      <c r="I22" s="1"/>
      <c r="K22" s="1"/>
    </row>
    <row r="23" spans="1:11" ht="12.75">
      <c r="A23" t="s">
        <v>30</v>
      </c>
      <c r="B23" s="1">
        <v>459448</v>
      </c>
      <c r="C23" s="11">
        <f t="shared" si="0"/>
        <v>0.0027277809629608595</v>
      </c>
      <c r="D23" s="1">
        <v>1099709</v>
      </c>
      <c r="E23" s="11">
        <f t="shared" si="1"/>
        <v>0.0057783447126331785</v>
      </c>
      <c r="F23" s="21">
        <f t="shared" si="2"/>
        <v>139.35439919207397</v>
      </c>
      <c r="I23" s="1"/>
      <c r="K23" s="1"/>
    </row>
    <row r="24" spans="1:11" ht="12.75">
      <c r="A24" t="s">
        <v>26</v>
      </c>
      <c r="B24" s="1">
        <v>25973000</v>
      </c>
      <c r="C24" s="11">
        <f t="shared" si="0"/>
        <v>0.15420385974252235</v>
      </c>
      <c r="D24" s="1">
        <v>30081000</v>
      </c>
      <c r="E24" s="11">
        <f t="shared" si="1"/>
        <v>0.1580585293934292</v>
      </c>
      <c r="F24" s="21">
        <f t="shared" si="2"/>
        <v>15.816424748777576</v>
      </c>
      <c r="I24" s="1"/>
      <c r="K24" s="1"/>
    </row>
    <row r="25" spans="1:11" ht="12.75">
      <c r="A25" t="s">
        <v>12</v>
      </c>
      <c r="B25" s="1">
        <v>205115615</v>
      </c>
      <c r="C25" s="11">
        <f t="shared" si="0"/>
        <v>1.217788454412706</v>
      </c>
      <c r="D25" s="1">
        <v>231397322</v>
      </c>
      <c r="E25" s="11">
        <f t="shared" si="1"/>
        <v>1.2158611888201125</v>
      </c>
      <c r="F25" s="21">
        <f t="shared" si="2"/>
        <v>12.81311859167816</v>
      </c>
      <c r="I25" s="1"/>
      <c r="K25" s="1"/>
    </row>
    <row r="26" spans="1:11" ht="12.75">
      <c r="A26" t="s">
        <v>10</v>
      </c>
      <c r="B26" s="1">
        <v>354111000</v>
      </c>
      <c r="C26" s="11">
        <f t="shared" si="0"/>
        <v>2.102386438889783</v>
      </c>
      <c r="D26" s="1">
        <v>366205317</v>
      </c>
      <c r="E26" s="11">
        <f t="shared" si="1"/>
        <v>1.9242004541429663</v>
      </c>
      <c r="F26" s="21">
        <f t="shared" si="2"/>
        <v>3.4154027974279253</v>
      </c>
      <c r="I26" s="1"/>
      <c r="K26" s="1"/>
    </row>
    <row r="27" spans="1:11" ht="12.75">
      <c r="A27" t="s">
        <v>14</v>
      </c>
      <c r="B27" s="1">
        <v>130131366</v>
      </c>
      <c r="C27" s="11">
        <f t="shared" si="0"/>
        <v>0.7726007357935872</v>
      </c>
      <c r="D27" s="1">
        <v>139465422</v>
      </c>
      <c r="E27" s="11">
        <f t="shared" si="1"/>
        <v>0.7328113926582897</v>
      </c>
      <c r="F27" s="21">
        <f t="shared" si="2"/>
        <v>7.172794912488661</v>
      </c>
      <c r="I27" s="1"/>
      <c r="K27" s="1"/>
    </row>
    <row r="28" spans="1:11" ht="12.75">
      <c r="A28" t="s">
        <v>1</v>
      </c>
      <c r="B28" s="1">
        <v>5769100000</v>
      </c>
      <c r="C28" s="11">
        <f t="shared" si="0"/>
        <v>34.25162619799737</v>
      </c>
      <c r="D28" s="1">
        <v>6217302000</v>
      </c>
      <c r="E28" s="11">
        <f t="shared" si="1"/>
        <v>32.66838239801956</v>
      </c>
      <c r="F28" s="21">
        <f t="shared" si="2"/>
        <v>7.7690107642439905</v>
      </c>
      <c r="I28" s="1"/>
      <c r="K28" s="1"/>
    </row>
    <row r="29" spans="1:11" ht="12.75">
      <c r="A29" t="s">
        <v>22</v>
      </c>
      <c r="B29" s="1">
        <v>46820657</v>
      </c>
      <c r="C29" s="11">
        <f t="shared" si="0"/>
        <v>0.27797813210182676</v>
      </c>
      <c r="D29" s="1">
        <v>42738452</v>
      </c>
      <c r="E29" s="11">
        <f t="shared" si="1"/>
        <v>0.22456623355844763</v>
      </c>
      <c r="F29" s="21">
        <f t="shared" si="2"/>
        <v>-8.718811869726647</v>
      </c>
      <c r="I29" s="1"/>
      <c r="K29" s="1"/>
    </row>
    <row r="30" spans="1:11" ht="12.75">
      <c r="A30" t="s">
        <v>19</v>
      </c>
      <c r="B30" s="1">
        <v>164071369</v>
      </c>
      <c r="C30" s="11">
        <f t="shared" si="0"/>
        <v>0.9741053545235292</v>
      </c>
      <c r="D30" s="1">
        <v>202132702</v>
      </c>
      <c r="E30" s="11">
        <f t="shared" si="1"/>
        <v>1.0620922715481624</v>
      </c>
      <c r="F30" s="21">
        <f t="shared" si="2"/>
        <v>23.198034630892852</v>
      </c>
      <c r="I30" s="1"/>
      <c r="K30" s="1"/>
    </row>
    <row r="31" spans="1:11" ht="12.75">
      <c r="A31" t="s">
        <v>13</v>
      </c>
      <c r="B31" s="1">
        <v>199872000</v>
      </c>
      <c r="C31" s="11">
        <f t="shared" si="0"/>
        <v>1.1866566763353261</v>
      </c>
      <c r="D31" s="1">
        <v>269721000</v>
      </c>
      <c r="E31" s="11">
        <f t="shared" si="1"/>
        <v>1.4172302984117922</v>
      </c>
      <c r="F31" s="21">
        <f t="shared" si="2"/>
        <v>34.94686599423631</v>
      </c>
      <c r="I31" s="1"/>
      <c r="K31" s="1"/>
    </row>
    <row r="32" spans="1:11" ht="12.75">
      <c r="A32" t="s">
        <v>25</v>
      </c>
      <c r="B32" s="1">
        <v>57362315</v>
      </c>
      <c r="C32" s="11">
        <f t="shared" si="0"/>
        <v>0.34056483181636255</v>
      </c>
      <c r="D32" s="1">
        <v>98443040</v>
      </c>
      <c r="E32" s="11">
        <f t="shared" si="1"/>
        <v>0.5172621299630507</v>
      </c>
      <c r="F32" s="21">
        <f t="shared" si="2"/>
        <v>71.61622573984332</v>
      </c>
      <c r="I32" s="1"/>
      <c r="K32" s="1"/>
    </row>
    <row r="33" spans="1:11" ht="12.75">
      <c r="A33" t="s">
        <v>5</v>
      </c>
      <c r="B33" s="1">
        <v>646646000</v>
      </c>
      <c r="C33" s="11">
        <f t="shared" si="0"/>
        <v>3.839191047898321</v>
      </c>
      <c r="D33" s="1">
        <v>771334098</v>
      </c>
      <c r="E33" s="11">
        <f t="shared" si="1"/>
        <v>4.052921551839607</v>
      </c>
      <c r="F33" s="21">
        <f t="shared" si="2"/>
        <v>19.28228087701772</v>
      </c>
      <c r="I33" s="1"/>
      <c r="K33" s="1"/>
    </row>
    <row r="34" spans="1:11" ht="12.75">
      <c r="A34" t="s">
        <v>3</v>
      </c>
      <c r="B34" s="1">
        <v>1457225390</v>
      </c>
      <c r="C34" s="11">
        <f t="shared" si="0"/>
        <v>8.651668257529064</v>
      </c>
      <c r="D34" s="1">
        <v>1687850260</v>
      </c>
      <c r="E34" s="11">
        <f t="shared" si="1"/>
        <v>8.86869219546947</v>
      </c>
      <c r="F34" s="21">
        <f t="shared" si="2"/>
        <v>15.826300556017625</v>
      </c>
      <c r="I34" s="1"/>
      <c r="K34" s="1"/>
    </row>
    <row r="35" spans="1:6" s="5" customFormat="1" ht="12.75">
      <c r="A35" s="5" t="s">
        <v>60</v>
      </c>
      <c r="B35" s="6">
        <f>SUM(B2:B34)</f>
        <v>16843287868</v>
      </c>
      <c r="C35" s="6">
        <f>SUM(C2:C34)</f>
        <v>100.00000000000003</v>
      </c>
      <c r="D35" s="6">
        <f>SUM(D2:D34)</f>
        <v>19031557560</v>
      </c>
      <c r="E35" s="6">
        <f>SUM(E2:E34)</f>
        <v>100</v>
      </c>
      <c r="F35" s="22">
        <f>(D35-B35)/B35*100</f>
        <v>12.991939039155298</v>
      </c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  <row r="48" spans="2:4" ht="12.75">
      <c r="B48" s="1"/>
      <c r="D48" s="1"/>
    </row>
    <row r="49" spans="2:4" ht="12.75">
      <c r="B49" s="1"/>
      <c r="D49" s="1"/>
    </row>
    <row r="50" spans="2:4" ht="12.75">
      <c r="B50" s="1"/>
      <c r="D50" s="1"/>
    </row>
    <row r="51" spans="2:4" ht="12.75">
      <c r="B51" s="1"/>
      <c r="D51" s="1"/>
    </row>
    <row r="52" spans="2:4" ht="12.75">
      <c r="B52" s="1"/>
      <c r="D52" s="1"/>
    </row>
    <row r="53" spans="2:4" ht="12.75">
      <c r="B53" s="1"/>
      <c r="D53" s="1"/>
    </row>
    <row r="54" spans="2:4" ht="12.75">
      <c r="B54" s="1"/>
      <c r="D54" s="1"/>
    </row>
    <row r="55" spans="2:4" ht="12.75">
      <c r="B55" s="1"/>
      <c r="D55" s="1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  <row r="62" spans="2:4" ht="12.75">
      <c r="B62" s="1"/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  <row r="68" spans="2:4" ht="12.75">
      <c r="B68" s="1"/>
      <c r="D68" s="1"/>
    </row>
    <row r="69" spans="2:4" ht="12.75">
      <c r="B69" s="1"/>
      <c r="D69" s="1"/>
    </row>
    <row r="70" spans="2:4" ht="12.75">
      <c r="B70" s="1"/>
      <c r="D70" s="1"/>
    </row>
    <row r="71" spans="2:4" ht="12.75">
      <c r="B71" s="1"/>
      <c r="D7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5.57421875" style="0" customWidth="1"/>
    <col min="2" max="2" width="19.421875" style="13" customWidth="1"/>
    <col min="3" max="3" width="21.57421875" style="0" customWidth="1"/>
    <col min="4" max="4" width="29.7109375" style="4" customWidth="1"/>
    <col min="5" max="5" width="13.8515625" style="0" bestFit="1" customWidth="1"/>
    <col min="6" max="6" width="27.421875" style="0" customWidth="1"/>
    <col min="8" max="8" width="16.57421875" style="0" customWidth="1"/>
  </cols>
  <sheetData>
    <row r="1" spans="1:4" s="2" customFormat="1" ht="12.75">
      <c r="A1" s="2" t="s">
        <v>59</v>
      </c>
      <c r="B1" s="2" t="s">
        <v>103</v>
      </c>
      <c r="C1" s="2" t="s">
        <v>104</v>
      </c>
      <c r="D1" s="3" t="s">
        <v>82</v>
      </c>
    </row>
    <row r="2" spans="1:4" ht="12.75">
      <c r="A2" s="16" t="s">
        <v>93</v>
      </c>
      <c r="B2" s="12">
        <v>14015488283</v>
      </c>
      <c r="C2" s="1">
        <v>13491388199</v>
      </c>
      <c r="D2" s="11">
        <f>(C2-B2)/B2*100</f>
        <v>-3.7394350693846605</v>
      </c>
    </row>
    <row r="3" spans="1:4" ht="12.75">
      <c r="A3" s="16" t="s">
        <v>94</v>
      </c>
      <c r="B3" s="12">
        <v>88146775</v>
      </c>
      <c r="C3" s="1">
        <v>84061704</v>
      </c>
      <c r="D3" s="11">
        <f aca="true" t="shared" si="0" ref="D3:D8">(C3-B3)/B3*100</f>
        <v>-4.634396437078951</v>
      </c>
    </row>
    <row r="4" spans="1:4" ht="25.5">
      <c r="A4" s="24" t="s">
        <v>95</v>
      </c>
      <c r="B4" s="12">
        <v>5854801136</v>
      </c>
      <c r="C4" s="1">
        <v>7616785281</v>
      </c>
      <c r="D4" s="11">
        <f t="shared" si="0"/>
        <v>30.094688172513873</v>
      </c>
    </row>
    <row r="5" spans="1:4" ht="12.75">
      <c r="A5" s="16" t="s">
        <v>96</v>
      </c>
      <c r="B5" s="12">
        <v>60249156</v>
      </c>
      <c r="C5" s="1">
        <v>73607634</v>
      </c>
      <c r="D5" s="11">
        <f t="shared" si="0"/>
        <v>22.172058310659157</v>
      </c>
    </row>
    <row r="6" spans="1:4" ht="12.75">
      <c r="A6" s="16" t="s">
        <v>87</v>
      </c>
      <c r="B6" s="12">
        <v>3194100332</v>
      </c>
      <c r="C6" s="1">
        <v>3274826152</v>
      </c>
      <c r="D6" s="11">
        <f t="shared" si="0"/>
        <v>2.5273413984917994</v>
      </c>
    </row>
    <row r="7" spans="1:4" ht="12.75">
      <c r="A7" s="16" t="s">
        <v>73</v>
      </c>
      <c r="B7" s="12">
        <v>51455300</v>
      </c>
      <c r="C7" s="1">
        <v>20112000</v>
      </c>
      <c r="D7" s="11">
        <f t="shared" si="0"/>
        <v>-60.91364737937589</v>
      </c>
    </row>
    <row r="8" spans="1:5" s="5" customFormat="1" ht="12.75">
      <c r="A8" s="5" t="s">
        <v>60</v>
      </c>
      <c r="B8" s="6">
        <f>SUM(B2:B7)</f>
        <v>23264240982</v>
      </c>
      <c r="C8" s="6">
        <f>SUM(C2:C7)</f>
        <v>24560780970</v>
      </c>
      <c r="D8" s="11">
        <f t="shared" si="0"/>
        <v>5.573102466584482</v>
      </c>
      <c r="E8" s="6"/>
    </row>
    <row r="9" spans="4:8" ht="12.75">
      <c r="D9" s="11"/>
      <c r="F9" s="1"/>
      <c r="H9" s="1"/>
    </row>
    <row r="10" spans="4:8" ht="12.75">
      <c r="D10" s="11"/>
      <c r="F10" s="1"/>
      <c r="H10" s="1"/>
    </row>
    <row r="11" spans="1:8" ht="12.75">
      <c r="A11" s="16" t="s">
        <v>105</v>
      </c>
      <c r="C11" s="1"/>
      <c r="D11" s="11"/>
      <c r="F11" s="1"/>
      <c r="H11" s="1"/>
    </row>
    <row r="12" spans="2:8" ht="12.75">
      <c r="B12" s="12"/>
      <c r="D12" s="11"/>
      <c r="F12" s="1"/>
      <c r="H12" s="1"/>
    </row>
    <row r="13" spans="2:8" ht="12.75">
      <c r="B13" s="12"/>
      <c r="D13" s="11"/>
      <c r="F13" s="1"/>
      <c r="H13" s="1"/>
    </row>
    <row r="14" spans="2:8" ht="12.75">
      <c r="B14" s="6"/>
      <c r="C14" s="20"/>
      <c r="D14" s="6"/>
      <c r="F14" s="1"/>
      <c r="H14" s="1"/>
    </row>
    <row r="15" spans="2:8" ht="12.75">
      <c r="B15" s="6"/>
      <c r="C15" s="5"/>
      <c r="D15" s="6"/>
      <c r="F15" s="1"/>
      <c r="H15" s="1"/>
    </row>
    <row r="16" spans="1:8" ht="12.75">
      <c r="A16" s="1"/>
      <c r="B16" s="4"/>
      <c r="C16" s="1"/>
      <c r="D16" s="15"/>
      <c r="F16" s="1"/>
      <c r="H16" s="1"/>
    </row>
    <row r="17" spans="2:8" ht="12.75">
      <c r="B17" s="15"/>
      <c r="C17" s="1"/>
      <c r="D17" s="15"/>
      <c r="F17" s="1"/>
      <c r="H17" s="1"/>
    </row>
    <row r="18" spans="2:4" ht="12.75">
      <c r="B18" s="4"/>
      <c r="C18" s="1"/>
      <c r="D18" s="15"/>
    </row>
    <row r="19" spans="2:4" ht="12.75">
      <c r="B19" s="4"/>
      <c r="D19" s="15"/>
    </row>
    <row r="20" spans="2:4" ht="12.75">
      <c r="B20" s="4"/>
      <c r="D20" s="15"/>
    </row>
    <row r="21" spans="2:4" ht="12.75">
      <c r="B21" s="4"/>
      <c r="D21" s="15"/>
    </row>
    <row r="22" spans="2:4" ht="12.75">
      <c r="B22" s="12"/>
      <c r="D22" s="11"/>
    </row>
    <row r="23" ht="12.75"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8.28125" style="0" customWidth="1"/>
    <col min="2" max="2" width="24.00390625" style="0" customWidth="1"/>
    <col min="3" max="3" width="23.140625" style="0" customWidth="1"/>
    <col min="4" max="4" width="27.57421875" style="4" customWidth="1"/>
    <col min="7" max="7" width="16.8515625" style="0" customWidth="1"/>
    <col min="8" max="8" width="27.140625" style="0" customWidth="1"/>
    <col min="9" max="9" width="16.8515625" style="0" customWidth="1"/>
  </cols>
  <sheetData>
    <row r="1" spans="1:4" s="2" customFormat="1" ht="12.75">
      <c r="A1" s="2" t="s">
        <v>59</v>
      </c>
      <c r="B1" s="2" t="s">
        <v>103</v>
      </c>
      <c r="C1" s="2" t="s">
        <v>104</v>
      </c>
      <c r="D1" s="3" t="s">
        <v>82</v>
      </c>
    </row>
    <row r="2" spans="1:10" ht="12.75">
      <c r="A2" s="24" t="s">
        <v>87</v>
      </c>
      <c r="B2" s="1">
        <v>1018016326</v>
      </c>
      <c r="C2" s="1">
        <v>987157927</v>
      </c>
      <c r="D2" s="11">
        <f>(C2-B2)/B2*100</f>
        <v>-3.031228302717809</v>
      </c>
      <c r="G2" s="1"/>
      <c r="H2" s="1"/>
      <c r="I2" s="1"/>
      <c r="J2" s="1"/>
    </row>
    <row r="3" spans="1:10" ht="12.75">
      <c r="A3" s="24" t="s">
        <v>88</v>
      </c>
      <c r="B3" s="1">
        <v>256313671</v>
      </c>
      <c r="C3" s="1">
        <v>344699826</v>
      </c>
      <c r="D3" s="11">
        <f aca="true" t="shared" si="0" ref="D3:D21">(C3-B3)/B3*100</f>
        <v>34.483589835518366</v>
      </c>
      <c r="G3" s="1"/>
      <c r="H3" s="1"/>
      <c r="I3" s="1"/>
      <c r="J3" s="1"/>
    </row>
    <row r="4" spans="1:10" ht="12.75">
      <c r="A4" s="8" t="s">
        <v>61</v>
      </c>
      <c r="B4" s="1">
        <v>3771964736</v>
      </c>
      <c r="C4" s="1">
        <v>4260504533</v>
      </c>
      <c r="D4" s="11">
        <f t="shared" si="0"/>
        <v>12.951865438648683</v>
      </c>
      <c r="G4" s="1"/>
      <c r="H4" s="1"/>
      <c r="I4" s="1"/>
      <c r="J4" s="1"/>
    </row>
    <row r="5" spans="1:10" ht="12.75">
      <c r="A5" s="8" t="s">
        <v>62</v>
      </c>
      <c r="B5" s="1">
        <v>12132323</v>
      </c>
      <c r="C5" s="1">
        <v>27183478</v>
      </c>
      <c r="D5" s="11">
        <f t="shared" si="0"/>
        <v>124.05831100935904</v>
      </c>
      <c r="G5" s="1"/>
      <c r="H5" s="1"/>
      <c r="I5" s="1"/>
      <c r="J5" s="1"/>
    </row>
    <row r="6" spans="1:10" ht="12.75">
      <c r="A6" s="8" t="s">
        <v>63</v>
      </c>
      <c r="B6" s="1">
        <v>19661564</v>
      </c>
      <c r="C6" s="1">
        <v>25079713</v>
      </c>
      <c r="D6" s="11">
        <f t="shared" si="0"/>
        <v>27.557060058904774</v>
      </c>
      <c r="G6" s="1"/>
      <c r="H6" s="1"/>
      <c r="I6" s="1"/>
      <c r="J6" s="1"/>
    </row>
    <row r="7" spans="1:10" ht="12.75">
      <c r="A7" s="8" t="s">
        <v>64</v>
      </c>
      <c r="B7" s="1">
        <v>74147993</v>
      </c>
      <c r="C7" s="1">
        <v>78576525</v>
      </c>
      <c r="D7" s="11">
        <f t="shared" si="0"/>
        <v>5.972558151371676</v>
      </c>
      <c r="G7" s="1"/>
      <c r="H7" s="1"/>
      <c r="I7" s="1"/>
      <c r="J7" s="1"/>
    </row>
    <row r="8" spans="1:10" ht="12.75">
      <c r="A8" s="8" t="s">
        <v>65</v>
      </c>
      <c r="B8" s="1">
        <v>73183436</v>
      </c>
      <c r="C8" s="1">
        <v>85850466</v>
      </c>
      <c r="D8" s="11">
        <f t="shared" si="0"/>
        <v>17.308602454795917</v>
      </c>
      <c r="G8" s="1"/>
      <c r="H8" s="1"/>
      <c r="I8" s="1"/>
      <c r="J8" s="1"/>
    </row>
    <row r="9" spans="1:10" ht="12.75">
      <c r="A9" s="8" t="s">
        <v>66</v>
      </c>
      <c r="B9" s="1">
        <v>1875946840</v>
      </c>
      <c r="C9" s="1">
        <v>2267006611</v>
      </c>
      <c r="D9" s="11">
        <f t="shared" si="0"/>
        <v>20.84599428201281</v>
      </c>
      <c r="G9" s="1"/>
      <c r="H9" s="1"/>
      <c r="I9" s="1"/>
      <c r="J9" s="1"/>
    </row>
    <row r="10" spans="1:10" ht="12.75">
      <c r="A10" s="8" t="s">
        <v>67</v>
      </c>
      <c r="B10" s="1">
        <v>1220959027</v>
      </c>
      <c r="C10" s="1">
        <v>1383671909</v>
      </c>
      <c r="D10" s="11">
        <f t="shared" si="0"/>
        <v>13.326645563184817</v>
      </c>
      <c r="G10" s="1"/>
      <c r="H10" s="1"/>
      <c r="I10" s="1"/>
      <c r="J10" s="1"/>
    </row>
    <row r="11" spans="1:10" ht="38.25">
      <c r="A11" s="8" t="s">
        <v>68</v>
      </c>
      <c r="B11" s="1">
        <v>5541490130</v>
      </c>
      <c r="C11" s="1">
        <v>6397278656</v>
      </c>
      <c r="D11" s="11">
        <f t="shared" si="0"/>
        <v>15.443292434412403</v>
      </c>
      <c r="G11" s="1"/>
      <c r="H11" s="1"/>
      <c r="I11" s="1"/>
      <c r="J11" s="1"/>
    </row>
    <row r="12" spans="1:10" ht="38.25">
      <c r="A12" s="8" t="s">
        <v>69</v>
      </c>
      <c r="B12" s="1">
        <v>15414468</v>
      </c>
      <c r="C12" s="1">
        <v>16148842</v>
      </c>
      <c r="D12" s="11">
        <f t="shared" si="0"/>
        <v>4.764186477275765</v>
      </c>
      <c r="G12" s="1"/>
      <c r="H12" s="1"/>
      <c r="I12" s="1"/>
      <c r="J12" s="1"/>
    </row>
    <row r="13" spans="1:10" ht="25.5">
      <c r="A13" s="8" t="s">
        <v>70</v>
      </c>
      <c r="B13" s="1">
        <v>18670589</v>
      </c>
      <c r="C13" s="1">
        <v>17612041</v>
      </c>
      <c r="D13" s="11">
        <f t="shared" si="0"/>
        <v>-5.66960153212092</v>
      </c>
      <c r="G13" s="1"/>
      <c r="H13" s="1"/>
      <c r="I13" s="1"/>
      <c r="J13" s="1"/>
    </row>
    <row r="14" spans="1:10" ht="25.5">
      <c r="A14" s="8" t="s">
        <v>71</v>
      </c>
      <c r="B14" s="1">
        <v>952996708</v>
      </c>
      <c r="C14" s="1">
        <v>1118761746</v>
      </c>
      <c r="D14" s="11">
        <f t="shared" si="0"/>
        <v>17.39408296046286</v>
      </c>
      <c r="G14" s="1"/>
      <c r="H14" s="1"/>
      <c r="I14" s="1"/>
      <c r="J14" s="1"/>
    </row>
    <row r="15" spans="1:10" ht="12.75">
      <c r="A15" s="24" t="s">
        <v>89</v>
      </c>
      <c r="B15" s="1">
        <v>321707322</v>
      </c>
      <c r="C15" s="1">
        <v>380135329</v>
      </c>
      <c r="D15" s="11">
        <f t="shared" si="0"/>
        <v>18.16185178402623</v>
      </c>
      <c r="G15" s="1"/>
      <c r="H15" s="1"/>
      <c r="I15" s="1"/>
      <c r="J15" s="1"/>
    </row>
    <row r="16" spans="1:10" ht="12.75">
      <c r="A16" s="24" t="s">
        <v>90</v>
      </c>
      <c r="B16" s="1">
        <v>237676803</v>
      </c>
      <c r="C16" s="1">
        <v>234476786</v>
      </c>
      <c r="D16" s="11">
        <f t="shared" si="0"/>
        <v>-1.3463732933163024</v>
      </c>
      <c r="G16" s="1"/>
      <c r="H16" s="1"/>
      <c r="I16" s="1"/>
      <c r="J16" s="1"/>
    </row>
    <row r="17" spans="1:10" ht="12.75">
      <c r="A17" s="24" t="s">
        <v>91</v>
      </c>
      <c r="B17" s="1">
        <v>588459572</v>
      </c>
      <c r="C17" s="1">
        <v>590141217</v>
      </c>
      <c r="D17" s="11">
        <f t="shared" si="0"/>
        <v>0.28577069352183126</v>
      </c>
      <c r="G17" s="1"/>
      <c r="H17" s="1"/>
      <c r="I17" s="1"/>
      <c r="J17" s="1"/>
    </row>
    <row r="18" spans="1:10" ht="12.75">
      <c r="A18" s="8" t="s">
        <v>72</v>
      </c>
      <c r="B18" s="1">
        <v>170102682</v>
      </c>
      <c r="C18" s="1">
        <v>142316675</v>
      </c>
      <c r="D18" s="11">
        <f t="shared" si="0"/>
        <v>-16.334843562313733</v>
      </c>
      <c r="G18" s="1"/>
      <c r="H18" s="1"/>
      <c r="I18" s="1"/>
      <c r="J18" s="1"/>
    </row>
    <row r="19" spans="1:10" ht="12.75">
      <c r="A19" s="24" t="s">
        <v>92</v>
      </c>
      <c r="B19" s="1">
        <v>262992615</v>
      </c>
      <c r="C19" s="1">
        <v>312195723</v>
      </c>
      <c r="D19" s="11">
        <f t="shared" si="0"/>
        <v>18.70893142759921</v>
      </c>
      <c r="G19" s="1"/>
      <c r="H19" s="18"/>
      <c r="I19" s="1"/>
      <c r="J19" s="1"/>
    </row>
    <row r="20" spans="1:10" ht="12.75">
      <c r="A20" s="8" t="s">
        <v>73</v>
      </c>
      <c r="B20" s="1">
        <v>411451063</v>
      </c>
      <c r="C20" s="1">
        <v>362759557</v>
      </c>
      <c r="D20" s="11">
        <f t="shared" si="0"/>
        <v>-11.834094107079753</v>
      </c>
      <c r="G20" s="1"/>
      <c r="H20" s="1"/>
      <c r="I20" s="1"/>
      <c r="J20" s="1"/>
    </row>
    <row r="21" spans="1:10" s="5" customFormat="1" ht="12.75">
      <c r="A21" s="10" t="s">
        <v>60</v>
      </c>
      <c r="B21" s="6">
        <f>SUM(B2:B20)</f>
        <v>16843287868</v>
      </c>
      <c r="C21" s="6">
        <f>SUM(C2:C20)</f>
        <v>19031557560</v>
      </c>
      <c r="D21" s="20">
        <f t="shared" si="0"/>
        <v>12.991939039155298</v>
      </c>
      <c r="G21" s="6"/>
      <c r="H21" s="6"/>
      <c r="I21" s="6"/>
      <c r="J21" s="6"/>
    </row>
    <row r="22" ht="12.75">
      <c r="D22" s="15"/>
    </row>
    <row r="23" ht="12.75">
      <c r="D23" s="15"/>
    </row>
    <row r="24" spans="2:4" ht="12.75">
      <c r="B24" s="1"/>
      <c r="D24" s="15"/>
    </row>
    <row r="25" spans="2:4" ht="12.75">
      <c r="B25" s="1"/>
      <c r="D25" s="15"/>
    </row>
    <row r="26" spans="2:4" ht="12.75">
      <c r="B26" s="1"/>
      <c r="D26" s="15"/>
    </row>
    <row r="27" spans="2:4" ht="12.75">
      <c r="B27" s="1"/>
      <c r="D27" s="15"/>
    </row>
    <row r="28" spans="2:4" ht="12.75">
      <c r="B28" s="1"/>
      <c r="D28" s="15"/>
    </row>
    <row r="29" spans="2:4" ht="12.75">
      <c r="B29" s="1"/>
      <c r="D29" s="15"/>
    </row>
    <row r="30" spans="2:4" ht="12.75">
      <c r="B30" s="1"/>
      <c r="D30" s="15"/>
    </row>
    <row r="31" spans="2:4" ht="12.75">
      <c r="B31" s="1"/>
      <c r="D31" s="15"/>
    </row>
    <row r="32" spans="2:4" ht="12.75">
      <c r="B32" s="1"/>
      <c r="D32" s="15"/>
    </row>
    <row r="33" spans="2:4" ht="12.75">
      <c r="B33" s="1"/>
      <c r="D33" s="15"/>
    </row>
    <row r="34" spans="2:4" ht="12.75">
      <c r="B34" s="1"/>
      <c r="D34" s="15"/>
    </row>
    <row r="35" spans="2:4" ht="12.75">
      <c r="B35" s="1"/>
      <c r="D35" s="15"/>
    </row>
    <row r="36" spans="2:4" ht="12.75">
      <c r="B36" s="1"/>
      <c r="D36" s="15"/>
    </row>
    <row r="37" spans="2:4" ht="12.75">
      <c r="B37" s="1"/>
      <c r="D37" s="15"/>
    </row>
    <row r="38" spans="2:4" ht="12.75">
      <c r="B38" s="1"/>
      <c r="D38" s="15"/>
    </row>
    <row r="39" spans="2:4" ht="12.75">
      <c r="B39" s="1"/>
      <c r="D39" s="15"/>
    </row>
    <row r="40" spans="2:4" ht="12.75">
      <c r="B40" s="1"/>
      <c r="D40" s="15"/>
    </row>
    <row r="41" spans="2:4" ht="12.75">
      <c r="B41" s="1"/>
      <c r="D41" s="15"/>
    </row>
    <row r="42" spans="2:4" ht="12.75">
      <c r="B42" s="1"/>
      <c r="D42" s="15"/>
    </row>
    <row r="43" spans="2:4" ht="12.75">
      <c r="B43" s="1"/>
      <c r="D43" s="15"/>
    </row>
    <row r="44" spans="2:4" ht="12.75">
      <c r="B44" s="1"/>
      <c r="D44" s="15"/>
    </row>
    <row r="45" spans="2:4" ht="12.75">
      <c r="B45" s="1"/>
      <c r="D45" s="15"/>
    </row>
    <row r="46" ht="12.75">
      <c r="D46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customWidth="1"/>
    <col min="2" max="2" width="20.8515625" style="0" customWidth="1"/>
    <col min="3" max="3" width="22.00390625" style="0" customWidth="1"/>
    <col min="4" max="4" width="32.7109375" style="4" customWidth="1"/>
    <col min="5" max="5" width="18.7109375" style="0" customWidth="1"/>
  </cols>
  <sheetData>
    <row r="1" spans="1:4" s="2" customFormat="1" ht="12.75">
      <c r="A1" s="2" t="s">
        <v>59</v>
      </c>
      <c r="B1" s="2" t="s">
        <v>80</v>
      </c>
      <c r="C1" s="2" t="s">
        <v>81</v>
      </c>
      <c r="D1" s="3" t="s">
        <v>82</v>
      </c>
    </row>
    <row r="2" spans="1:4" ht="12.75">
      <c r="A2" s="16" t="s">
        <v>93</v>
      </c>
      <c r="B2" s="1">
        <v>12438412118</v>
      </c>
      <c r="C2" s="1">
        <v>13796905918</v>
      </c>
      <c r="D2" s="11">
        <f>(C2-B2)/B2*100</f>
        <v>10.92176225640637</v>
      </c>
    </row>
    <row r="3" spans="1:4" ht="12.75">
      <c r="A3" s="16" t="s">
        <v>94</v>
      </c>
      <c r="B3" s="1">
        <v>109237482</v>
      </c>
      <c r="C3" s="1">
        <v>97791261</v>
      </c>
      <c r="D3" s="11">
        <f aca="true" t="shared" si="0" ref="D3:D8">(C3-B3)/B3*100</f>
        <v>-10.478290775688146</v>
      </c>
    </row>
    <row r="4" spans="1:4" ht="25.5">
      <c r="A4" s="24" t="s">
        <v>95</v>
      </c>
      <c r="B4" s="1">
        <v>3364586068</v>
      </c>
      <c r="C4" s="1">
        <v>4184365846</v>
      </c>
      <c r="D4" s="11">
        <f t="shared" si="0"/>
        <v>24.364951926680806</v>
      </c>
    </row>
    <row r="5" spans="1:4" ht="12.75">
      <c r="A5" s="16" t="s">
        <v>96</v>
      </c>
      <c r="B5" s="1">
        <v>45109570</v>
      </c>
      <c r="C5" s="1">
        <v>47158384</v>
      </c>
      <c r="D5" s="11">
        <f t="shared" si="0"/>
        <v>4.541861072938625</v>
      </c>
    </row>
    <row r="6" spans="1:4" ht="12.75">
      <c r="A6" s="16" t="s">
        <v>87</v>
      </c>
      <c r="B6" s="1">
        <v>1156967452</v>
      </c>
      <c r="C6" s="1">
        <v>1270828665</v>
      </c>
      <c r="D6" s="11">
        <f t="shared" si="0"/>
        <v>9.841349711538818</v>
      </c>
    </row>
    <row r="7" spans="1:4" ht="12.75">
      <c r="A7" s="16" t="s">
        <v>73</v>
      </c>
      <c r="B7" s="1">
        <v>17439000</v>
      </c>
      <c r="C7" s="1">
        <v>11964000</v>
      </c>
      <c r="D7" s="11">
        <f t="shared" si="0"/>
        <v>-31.39514880440392</v>
      </c>
    </row>
    <row r="8" spans="1:4" s="5" customFormat="1" ht="12.75">
      <c r="A8" s="5" t="s">
        <v>60</v>
      </c>
      <c r="B8" s="6">
        <f>SUM(B2:B7)</f>
        <v>17131751690</v>
      </c>
      <c r="C8" s="6">
        <f>SUM(C2:C7)</f>
        <v>19409014074</v>
      </c>
      <c r="D8" s="20">
        <f t="shared" si="0"/>
        <v>13.292641787058262</v>
      </c>
    </row>
    <row r="11" ht="12.75">
      <c r="A11" s="16" t="s">
        <v>105</v>
      </c>
    </row>
    <row r="14" spans="3:5" ht="12.75">
      <c r="C14" s="1"/>
      <c r="E14" s="1"/>
    </row>
    <row r="15" spans="2:5" ht="12.75">
      <c r="B15" s="1"/>
      <c r="C15" s="1"/>
      <c r="D15" s="15"/>
      <c r="E15" s="1"/>
    </row>
    <row r="16" spans="2:5" ht="12.75">
      <c r="B16" s="1"/>
      <c r="C16" s="1"/>
      <c r="D16" s="15"/>
      <c r="E16" s="11"/>
    </row>
    <row r="17" spans="2:5" ht="12.75">
      <c r="B17" s="1"/>
      <c r="C17" s="1"/>
      <c r="D17" s="15"/>
      <c r="E17" s="11"/>
    </row>
    <row r="18" spans="2:5" ht="12.75">
      <c r="B18" s="1"/>
      <c r="C18" s="1"/>
      <c r="D18" s="15"/>
      <c r="E18" s="11"/>
    </row>
    <row r="19" spans="2:5" ht="12.75">
      <c r="B19" s="1"/>
      <c r="C19" s="1"/>
      <c r="D19" s="15"/>
      <c r="E19" s="11"/>
    </row>
    <row r="20" spans="2:5" ht="12.75">
      <c r="B20" s="1"/>
      <c r="C20" s="1"/>
      <c r="D20" s="15"/>
      <c r="E20" s="11"/>
    </row>
    <row r="21" spans="2:5" ht="12.75">
      <c r="B21" s="1"/>
      <c r="D21" s="15"/>
      <c r="E21" s="11"/>
    </row>
    <row r="22" spans="2:5" ht="12.75">
      <c r="B22" s="1"/>
      <c r="D22" s="15"/>
      <c r="E22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6.8515625" style="8" customWidth="1"/>
    <col min="2" max="2" width="27.00390625" style="0" customWidth="1"/>
    <col min="3" max="3" width="33.421875" style="0" customWidth="1"/>
    <col min="4" max="4" width="35.421875" style="4" customWidth="1"/>
    <col min="7" max="7" width="20.140625" style="0" customWidth="1"/>
    <col min="8" max="8" width="4.57421875" style="0" customWidth="1"/>
    <col min="9" max="9" width="17.57421875" style="0" customWidth="1"/>
  </cols>
  <sheetData>
    <row r="1" spans="1:4" s="2" customFormat="1" ht="12.75">
      <c r="A1" s="9" t="s">
        <v>59</v>
      </c>
      <c r="B1" s="2" t="s">
        <v>103</v>
      </c>
      <c r="C1" s="2" t="s">
        <v>104</v>
      </c>
      <c r="D1" s="3" t="s">
        <v>82</v>
      </c>
    </row>
    <row r="2" spans="1:9" ht="12.75">
      <c r="A2" s="24" t="s">
        <v>87</v>
      </c>
      <c r="B2" s="1">
        <v>215732190</v>
      </c>
      <c r="C2" s="1">
        <v>239176739</v>
      </c>
      <c r="D2" s="11">
        <f>(C2-B2)/B2*100</f>
        <v>10.86743197665587</v>
      </c>
      <c r="G2" s="1"/>
      <c r="I2" s="1"/>
    </row>
    <row r="3" spans="1:9" ht="12.75">
      <c r="A3" s="24" t="s">
        <v>88</v>
      </c>
      <c r="B3" s="1">
        <v>101194075</v>
      </c>
      <c r="C3" s="1">
        <v>125264036</v>
      </c>
      <c r="D3" s="11">
        <f aca="true" t="shared" si="0" ref="D3:D21">(C3-B3)/B3*100</f>
        <v>23.785939048308904</v>
      </c>
      <c r="G3" s="1"/>
      <c r="I3" s="1"/>
    </row>
    <row r="4" spans="1:9" ht="12.75">
      <c r="A4" s="8" t="s">
        <v>61</v>
      </c>
      <c r="B4" s="1">
        <v>2913986923</v>
      </c>
      <c r="C4" s="1">
        <v>2826714764</v>
      </c>
      <c r="D4" s="11">
        <f t="shared" si="0"/>
        <v>-2.9949399673404096</v>
      </c>
      <c r="G4" s="1"/>
      <c r="I4" s="1"/>
    </row>
    <row r="5" spans="1:9" ht="12.75">
      <c r="A5" s="8" t="s">
        <v>62</v>
      </c>
      <c r="B5" s="1">
        <v>3976662</v>
      </c>
      <c r="C5" s="1">
        <v>8769379</v>
      </c>
      <c r="D5" s="11">
        <f t="shared" si="0"/>
        <v>120.52110538939442</v>
      </c>
      <c r="G5" s="1"/>
      <c r="I5" s="1"/>
    </row>
    <row r="6" spans="1:9" ht="12.75">
      <c r="A6" s="8" t="s">
        <v>63</v>
      </c>
      <c r="B6" s="1">
        <v>18664583</v>
      </c>
      <c r="C6" s="1">
        <v>11377762</v>
      </c>
      <c r="D6" s="11">
        <f t="shared" si="0"/>
        <v>-39.04089901178076</v>
      </c>
      <c r="G6" s="1"/>
      <c r="I6" s="1"/>
    </row>
    <row r="7" spans="1:9" ht="12.75">
      <c r="A7" s="8" t="s">
        <v>64</v>
      </c>
      <c r="B7" s="1">
        <v>82311455</v>
      </c>
      <c r="C7" s="1">
        <v>88709139</v>
      </c>
      <c r="D7" s="11">
        <f t="shared" si="0"/>
        <v>7.772531781876532</v>
      </c>
      <c r="G7" s="1"/>
      <c r="I7" s="1"/>
    </row>
    <row r="8" spans="1:9" ht="12.75">
      <c r="A8" s="8" t="s">
        <v>65</v>
      </c>
      <c r="B8" s="1">
        <v>37448104</v>
      </c>
      <c r="C8" s="1">
        <v>45011612</v>
      </c>
      <c r="D8" s="11">
        <f t="shared" si="0"/>
        <v>20.197305583214572</v>
      </c>
      <c r="G8" s="1"/>
      <c r="I8" s="1"/>
    </row>
    <row r="9" spans="1:9" ht="12.75">
      <c r="A9" s="8" t="s">
        <v>66</v>
      </c>
      <c r="B9" s="1">
        <v>1777305507</v>
      </c>
      <c r="C9" s="1">
        <v>1045718905</v>
      </c>
      <c r="D9" s="11">
        <f t="shared" si="0"/>
        <v>-41.16268132398241</v>
      </c>
      <c r="G9" s="1"/>
      <c r="I9" s="1"/>
    </row>
    <row r="10" spans="1:9" ht="12.75">
      <c r="A10" s="8" t="s">
        <v>67</v>
      </c>
      <c r="B10" s="1">
        <v>517847950</v>
      </c>
      <c r="C10" s="1">
        <v>780126317</v>
      </c>
      <c r="D10" s="11">
        <f t="shared" si="0"/>
        <v>50.64775616085764</v>
      </c>
      <c r="G10" s="1"/>
      <c r="I10" s="1"/>
    </row>
    <row r="11" spans="1:9" ht="38.25">
      <c r="A11" s="8" t="s">
        <v>68</v>
      </c>
      <c r="B11" s="1">
        <v>3916151368</v>
      </c>
      <c r="C11" s="1">
        <v>4042229993</v>
      </c>
      <c r="D11" s="11">
        <f t="shared" si="0"/>
        <v>3.219452292631606</v>
      </c>
      <c r="G11" s="1"/>
      <c r="I11" s="1"/>
    </row>
    <row r="12" spans="1:9" ht="38.25">
      <c r="A12" s="8" t="s">
        <v>69</v>
      </c>
      <c r="B12" s="1">
        <v>4357165</v>
      </c>
      <c r="C12" s="1">
        <v>2061435</v>
      </c>
      <c r="D12" s="11">
        <f t="shared" si="0"/>
        <v>-52.68861748407508</v>
      </c>
      <c r="G12" s="18"/>
      <c r="I12" s="1"/>
    </row>
    <row r="13" spans="1:9" ht="25.5">
      <c r="A13" s="8" t="s">
        <v>70</v>
      </c>
      <c r="B13" s="1">
        <v>4227830</v>
      </c>
      <c r="C13" s="1">
        <v>9077342</v>
      </c>
      <c r="D13" s="11">
        <f t="shared" si="0"/>
        <v>114.70451744748489</v>
      </c>
      <c r="G13" s="1"/>
      <c r="I13" s="1"/>
    </row>
    <row r="14" spans="1:9" ht="25.5">
      <c r="A14" s="8" t="s">
        <v>71</v>
      </c>
      <c r="B14" s="1">
        <v>455814306</v>
      </c>
      <c r="C14" s="1">
        <v>471402382</v>
      </c>
      <c r="D14" s="11">
        <f t="shared" si="0"/>
        <v>3.4198303552148714</v>
      </c>
      <c r="G14" s="1"/>
      <c r="I14" s="1"/>
    </row>
    <row r="15" spans="1:9" ht="12.75">
      <c r="A15" s="24" t="s">
        <v>89</v>
      </c>
      <c r="B15" s="1">
        <v>205271780</v>
      </c>
      <c r="C15" s="1">
        <v>115271751</v>
      </c>
      <c r="D15" s="11">
        <f t="shared" si="0"/>
        <v>-43.84432628781219</v>
      </c>
      <c r="G15" s="1"/>
      <c r="I15" s="1"/>
    </row>
    <row r="16" spans="1:9" ht="12.75">
      <c r="A16" s="24" t="s">
        <v>90</v>
      </c>
      <c r="B16" s="1">
        <v>46212998</v>
      </c>
      <c r="C16" s="1">
        <v>49735209</v>
      </c>
      <c r="D16" s="11">
        <f t="shared" si="0"/>
        <v>7.621689032163635</v>
      </c>
      <c r="G16" s="1"/>
      <c r="I16" s="1"/>
    </row>
    <row r="17" spans="1:9" ht="12.75">
      <c r="A17" s="24" t="s">
        <v>91</v>
      </c>
      <c r="B17" s="1">
        <v>56358343</v>
      </c>
      <c r="C17" s="1">
        <v>123516183</v>
      </c>
      <c r="D17" s="11">
        <f t="shared" si="0"/>
        <v>119.1621975117331</v>
      </c>
      <c r="G17" s="1"/>
      <c r="I17" s="1"/>
    </row>
    <row r="18" spans="1:9" ht="12.75">
      <c r="A18" s="8" t="s">
        <v>72</v>
      </c>
      <c r="B18" s="1">
        <v>5275067</v>
      </c>
      <c r="C18" s="1">
        <v>6152955</v>
      </c>
      <c r="D18" s="11">
        <f t="shared" si="0"/>
        <v>16.642215160489904</v>
      </c>
      <c r="G18" s="1"/>
      <c r="I18" s="1"/>
    </row>
    <row r="19" spans="1:9" ht="12.75">
      <c r="A19" s="24" t="s">
        <v>92</v>
      </c>
      <c r="B19" s="1">
        <v>129191949</v>
      </c>
      <c r="C19" s="1">
        <v>178321226</v>
      </c>
      <c r="D19" s="11">
        <f t="shared" si="0"/>
        <v>38.02812588577017</v>
      </c>
      <c r="G19" s="1"/>
      <c r="I19" s="1"/>
    </row>
    <row r="20" spans="1:9" ht="12.75">
      <c r="A20" s="8" t="s">
        <v>73</v>
      </c>
      <c r="B20" s="1">
        <v>148621943</v>
      </c>
      <c r="C20" s="1">
        <v>168795855</v>
      </c>
      <c r="D20" s="11">
        <f t="shared" si="0"/>
        <v>13.573979449319943</v>
      </c>
      <c r="G20" s="1"/>
      <c r="I20" s="1"/>
    </row>
    <row r="21" spans="1:9" s="5" customFormat="1" ht="12.75">
      <c r="A21" s="10" t="s">
        <v>60</v>
      </c>
      <c r="B21" s="6">
        <f>SUM(B2:B20)</f>
        <v>10639950198</v>
      </c>
      <c r="C21" s="6">
        <f>SUM(C2:C20)</f>
        <v>10337432984</v>
      </c>
      <c r="D21" s="20">
        <f t="shared" si="0"/>
        <v>-2.843220206583903</v>
      </c>
      <c r="G21" s="6"/>
      <c r="I21" s="6"/>
    </row>
    <row r="22" ht="12.75">
      <c r="D22" s="15"/>
    </row>
    <row r="23" ht="12.75">
      <c r="D23" s="15"/>
    </row>
    <row r="24" spans="1:4" ht="12.75">
      <c r="A24"/>
      <c r="D24" s="15"/>
    </row>
    <row r="25" spans="2:4" ht="12.75">
      <c r="B25" s="1"/>
      <c r="D25" s="15"/>
    </row>
    <row r="26" spans="2:4" ht="12.75">
      <c r="B26" s="1"/>
      <c r="D26" s="15"/>
    </row>
    <row r="27" spans="2:4" ht="12.75">
      <c r="B27" s="1"/>
      <c r="D27" s="15"/>
    </row>
    <row r="28" spans="2:4" ht="12.75">
      <c r="B28" s="1"/>
      <c r="D28" s="15"/>
    </row>
    <row r="29" spans="2:4" ht="12.75">
      <c r="B29" s="1"/>
      <c r="D29" s="15"/>
    </row>
    <row r="30" spans="2:4" ht="12.75">
      <c r="B30" s="1"/>
      <c r="D30" s="15"/>
    </row>
    <row r="31" spans="2:4" ht="12.75">
      <c r="B31" s="1"/>
      <c r="D31" s="15"/>
    </row>
    <row r="32" spans="2:4" ht="12.75">
      <c r="B32" s="1"/>
      <c r="D32" s="15"/>
    </row>
    <row r="33" spans="2:4" ht="12.75">
      <c r="B33" s="1"/>
      <c r="D33" s="15"/>
    </row>
    <row r="34" spans="2:4" ht="12.75">
      <c r="B34" s="1"/>
      <c r="D34" s="15"/>
    </row>
    <row r="35" spans="2:4" ht="12.75">
      <c r="B35" s="1"/>
      <c r="D35" s="15"/>
    </row>
    <row r="36" spans="2:4" ht="12.75">
      <c r="B36" s="1"/>
      <c r="D36" s="15"/>
    </row>
    <row r="37" spans="2:4" ht="12.75">
      <c r="B37" s="1"/>
      <c r="D37" s="15"/>
    </row>
    <row r="38" spans="2:4" ht="12.75">
      <c r="B38" s="1"/>
      <c r="D38" s="15"/>
    </row>
    <row r="39" spans="2:4" ht="12.75">
      <c r="B39" s="1"/>
      <c r="D39" s="15"/>
    </row>
    <row r="40" spans="2:4" ht="12.75">
      <c r="B40" s="1"/>
      <c r="D40" s="15"/>
    </row>
    <row r="41" spans="2:4" ht="12.75">
      <c r="B41" s="1"/>
      <c r="D41" s="15"/>
    </row>
    <row r="42" spans="2:4" ht="12.75">
      <c r="B42" s="1"/>
      <c r="D42" s="15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5.421875" style="0" customWidth="1"/>
    <col min="2" max="2" width="23.8515625" style="1" customWidth="1"/>
    <col min="3" max="3" width="26.421875" style="1" customWidth="1"/>
    <col min="4" max="4" width="38.421875" style="4" customWidth="1"/>
    <col min="5" max="5" width="15.57421875" style="0" customWidth="1"/>
    <col min="7" max="7" width="12.7109375" style="0" bestFit="1" customWidth="1"/>
    <col min="8" max="8" width="11.00390625" style="0" bestFit="1" customWidth="1"/>
    <col min="9" max="9" width="12.7109375" style="0" bestFit="1" customWidth="1"/>
  </cols>
  <sheetData>
    <row r="1" spans="1:4" s="2" customFormat="1" ht="12.75">
      <c r="A1" s="2" t="s">
        <v>58</v>
      </c>
      <c r="B1" s="14" t="s">
        <v>103</v>
      </c>
      <c r="C1" s="14" t="s">
        <v>104</v>
      </c>
      <c r="D1" s="3" t="s">
        <v>82</v>
      </c>
    </row>
    <row r="2" spans="2:4" s="2" customFormat="1" ht="12.75">
      <c r="B2" s="14"/>
      <c r="C2" s="14"/>
      <c r="D2" s="3"/>
    </row>
    <row r="3" spans="1:4" s="2" customFormat="1" ht="12.75">
      <c r="A3" s="2" t="s">
        <v>101</v>
      </c>
      <c r="B3" s="14"/>
      <c r="C3" s="14"/>
      <c r="D3" s="3"/>
    </row>
    <row r="4" spans="2:4" s="2" customFormat="1" ht="12.75">
      <c r="B4" s="14"/>
      <c r="C4" s="14"/>
      <c r="D4" s="3"/>
    </row>
    <row r="5" spans="1:9" ht="12.75">
      <c r="A5" t="s">
        <v>97</v>
      </c>
      <c r="B5" s="1">
        <v>3902559596</v>
      </c>
      <c r="C5" s="1">
        <v>4023465978</v>
      </c>
      <c r="D5" s="11">
        <f>(C5-B5)/B5*100</f>
        <v>3.0981303174441006</v>
      </c>
      <c r="G5" s="1"/>
      <c r="I5" s="1"/>
    </row>
    <row r="6" spans="1:9" ht="12.75">
      <c r="A6" t="s">
        <v>98</v>
      </c>
      <c r="B6" s="1">
        <v>2767830.11702</v>
      </c>
      <c r="C6" s="1">
        <v>2588427.90827</v>
      </c>
      <c r="D6" s="11">
        <f aca="true" t="shared" si="0" ref="D6:D16">(C6-B6)/B6*100</f>
        <v>-6.481691475456383</v>
      </c>
      <c r="G6" s="1"/>
      <c r="H6" s="1"/>
      <c r="I6" s="1"/>
    </row>
    <row r="7" spans="1:10" ht="12.75">
      <c r="A7" t="s">
        <v>99</v>
      </c>
      <c r="B7" s="1">
        <v>3487798299</v>
      </c>
      <c r="C7" s="1">
        <v>2759017771</v>
      </c>
      <c r="D7" s="11">
        <f t="shared" si="0"/>
        <v>-20.895145462079945</v>
      </c>
      <c r="F7" s="16"/>
      <c r="G7" s="17"/>
      <c r="H7" s="16"/>
      <c r="I7" s="17"/>
      <c r="J7" s="16"/>
    </row>
    <row r="8" spans="1:9" ht="12.75">
      <c r="A8" t="s">
        <v>100</v>
      </c>
      <c r="B8" s="1">
        <v>2882830701</v>
      </c>
      <c r="C8" s="1">
        <v>2274072937</v>
      </c>
      <c r="D8" s="11">
        <f t="shared" si="0"/>
        <v>-21.116667162897677</v>
      </c>
      <c r="G8" s="1"/>
      <c r="I8" s="1"/>
    </row>
    <row r="9" ht="12.75">
      <c r="D9" s="11"/>
    </row>
    <row r="10" ht="12.75">
      <c r="D10" s="11"/>
    </row>
    <row r="11" spans="1:4" ht="12.75">
      <c r="A11" s="2" t="s">
        <v>102</v>
      </c>
      <c r="D11" s="11"/>
    </row>
    <row r="12" ht="12.75">
      <c r="D12" s="11"/>
    </row>
    <row r="13" spans="1:9" ht="12.75">
      <c r="A13" t="s">
        <v>75</v>
      </c>
      <c r="B13" s="1">
        <v>4514715952</v>
      </c>
      <c r="C13" s="1">
        <v>4836142795</v>
      </c>
      <c r="D13" s="11">
        <f t="shared" si="0"/>
        <v>7.119536343313233</v>
      </c>
      <c r="G13" s="1"/>
      <c r="I13" s="1"/>
    </row>
    <row r="14" spans="1:9" ht="12.75">
      <c r="A14" t="s">
        <v>78</v>
      </c>
      <c r="B14" s="1">
        <v>-1120548.90607</v>
      </c>
      <c r="C14" s="1">
        <v>283206.33727</v>
      </c>
      <c r="D14" s="23" t="s">
        <v>79</v>
      </c>
      <c r="G14" s="1"/>
      <c r="I14" s="1"/>
    </row>
    <row r="15" spans="1:9" ht="12.75">
      <c r="A15" t="s">
        <v>76</v>
      </c>
      <c r="B15" s="1">
        <v>3165245035</v>
      </c>
      <c r="C15" s="1">
        <v>3215475138</v>
      </c>
      <c r="D15" s="11">
        <f t="shared" si="0"/>
        <v>1.5869262077525064</v>
      </c>
      <c r="G15" s="1"/>
      <c r="I15" s="1"/>
    </row>
    <row r="16" spans="1:9" ht="12.75">
      <c r="A16" t="s">
        <v>77</v>
      </c>
      <c r="B16" s="1">
        <v>3089931698</v>
      </c>
      <c r="C16" s="1">
        <v>2927545715</v>
      </c>
      <c r="D16" s="11">
        <f t="shared" si="0"/>
        <v>-5.255325970638979</v>
      </c>
      <c r="G16" s="1"/>
      <c r="I16" s="1"/>
    </row>
    <row r="18" spans="1:4" ht="12.75">
      <c r="A18" s="25" t="s">
        <v>106</v>
      </c>
      <c r="B18" s="26">
        <f>B16-3120000000</f>
        <v>-30068302</v>
      </c>
      <c r="C18" s="26">
        <f>C16-1987282000</f>
        <v>940263715</v>
      </c>
      <c r="D18" s="27" t="s">
        <v>79</v>
      </c>
    </row>
    <row r="22" ht="12.75">
      <c r="A22" s="16" t="s">
        <v>105</v>
      </c>
    </row>
    <row r="24" ht="12.75">
      <c r="A24" s="1"/>
    </row>
    <row r="25" spans="1:5" ht="12.75">
      <c r="A25" s="1"/>
      <c r="E25" s="1"/>
    </row>
    <row r="26" spans="1:2" ht="12.75">
      <c r="A26" s="1"/>
      <c r="B2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dcterms:created xsi:type="dcterms:W3CDTF">2010-03-12T15:49:31Z</dcterms:created>
  <dcterms:modified xsi:type="dcterms:W3CDTF">2011-12-07T08:51:17Z</dcterms:modified>
  <cp:category/>
  <cp:version/>
  <cp:contentType/>
  <cp:contentStatus/>
</cp:coreProperties>
</file>